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0" windowWidth="18555" windowHeight="11640"/>
  </bookViews>
  <sheets>
    <sheet name="форма 2п исправл" sheetId="3" r:id="rId1"/>
  </sheets>
  <definedNames>
    <definedName name="_xlnm.Print_Titles" localSheetId="0">'форма 2п исправл'!$7:$9</definedName>
    <definedName name="_xlnm.Print_Area" localSheetId="0">'форма 2п исправл'!$A$1:$N$527</definedName>
  </definedNames>
  <calcPr calcId="124519"/>
</workbook>
</file>

<file path=xl/calcChain.xml><?xml version="1.0" encoding="utf-8"?>
<calcChain xmlns="http://schemas.openxmlformats.org/spreadsheetml/2006/main">
  <c r="C381" i="3"/>
  <c r="N394"/>
  <c r="M394"/>
  <c r="L394"/>
  <c r="K394"/>
  <c r="J394"/>
  <c r="I394"/>
  <c r="H394"/>
  <c r="G394"/>
  <c r="F394"/>
  <c r="E394"/>
  <c r="N392"/>
  <c r="M392"/>
  <c r="L392"/>
  <c r="K392"/>
  <c r="J392"/>
  <c r="I392"/>
  <c r="H392"/>
  <c r="G392"/>
  <c r="F392"/>
  <c r="N390"/>
  <c r="M390"/>
  <c r="L390"/>
  <c r="K390"/>
  <c r="J390"/>
  <c r="I390"/>
  <c r="H390"/>
  <c r="G390"/>
  <c r="F390"/>
  <c r="E390"/>
  <c r="N388"/>
  <c r="M388"/>
  <c r="L388"/>
  <c r="K388"/>
  <c r="J388"/>
  <c r="I388"/>
  <c r="H388"/>
  <c r="G388"/>
  <c r="F388"/>
  <c r="E388"/>
  <c r="N386"/>
  <c r="M386"/>
  <c r="L386"/>
  <c r="K386"/>
  <c r="J386"/>
  <c r="I386"/>
  <c r="H386"/>
  <c r="G386"/>
  <c r="F386"/>
  <c r="E386"/>
  <c r="N382"/>
  <c r="M382"/>
  <c r="L382"/>
  <c r="K382"/>
  <c r="J382"/>
  <c r="I382"/>
  <c r="H382"/>
  <c r="G382"/>
  <c r="F382"/>
  <c r="N364"/>
  <c r="M364"/>
  <c r="L364"/>
  <c r="K364"/>
  <c r="J364"/>
  <c r="I364"/>
  <c r="H364"/>
  <c r="G364"/>
  <c r="F364"/>
  <c r="E364"/>
  <c r="N304"/>
  <c r="M304"/>
  <c r="L304"/>
  <c r="K304"/>
  <c r="J304"/>
  <c r="I304"/>
  <c r="H304"/>
  <c r="G304"/>
  <c r="F304"/>
  <c r="E304"/>
  <c r="N299"/>
  <c r="N300" s="1"/>
  <c r="M299"/>
  <c r="M300" s="1"/>
  <c r="L299"/>
  <c r="L300" s="1"/>
  <c r="K299"/>
  <c r="K300" s="1"/>
  <c r="J299"/>
  <c r="J300" s="1"/>
  <c r="I299"/>
  <c r="I300" s="1"/>
  <c r="H299"/>
  <c r="H300" s="1"/>
  <c r="G299"/>
  <c r="G300" s="1"/>
  <c r="F299"/>
  <c r="F300" s="1"/>
  <c r="E299"/>
  <c r="E300" s="1"/>
  <c r="N297"/>
  <c r="M297"/>
  <c r="L297"/>
  <c r="K297"/>
  <c r="J297"/>
  <c r="I297"/>
  <c r="H297"/>
  <c r="G297"/>
  <c r="F297"/>
  <c r="E297"/>
  <c r="N243"/>
  <c r="M243"/>
  <c r="L243"/>
  <c r="J243"/>
  <c r="I243"/>
  <c r="H243"/>
  <c r="G243"/>
  <c r="F243"/>
  <c r="N401"/>
  <c r="M401"/>
  <c r="M397" s="1"/>
  <c r="L401"/>
  <c r="K401"/>
  <c r="J401"/>
  <c r="I401"/>
  <c r="I397" s="1"/>
  <c r="H401"/>
  <c r="G401"/>
  <c r="F401"/>
  <c r="E401"/>
  <c r="E397" s="1"/>
  <c r="D401"/>
  <c r="N397"/>
  <c r="L397"/>
  <c r="J397"/>
  <c r="H397"/>
  <c r="F397"/>
  <c r="K397"/>
  <c r="G397"/>
  <c r="D299"/>
  <c r="N468" l="1"/>
  <c r="M468"/>
  <c r="L468"/>
  <c r="K468"/>
  <c r="J468"/>
  <c r="I468"/>
  <c r="H468"/>
  <c r="G468"/>
  <c r="F468"/>
  <c r="E468"/>
  <c r="D468"/>
</calcChain>
</file>

<file path=xl/sharedStrings.xml><?xml version="1.0" encoding="utf-8"?>
<sst xmlns="http://schemas.openxmlformats.org/spreadsheetml/2006/main" count="1017" uniqueCount="512">
  <si>
    <t>Налоговые доходы консолидированного бюджета субъекта Российской Федерации - всего</t>
  </si>
  <si>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</si>
  <si>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</si>
  <si>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</si>
  <si>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</si>
  <si>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</si>
  <si>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</si>
  <si>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</si>
  <si>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</si>
  <si>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</si>
  <si>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</si>
  <si>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</si>
  <si>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Доходы консолидированного бюджета субъекта  Российской Федерации - всего</t>
  </si>
  <si>
    <t>Расходы консолидированного бюджета субъекта Российской Федерации - всего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</si>
  <si>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</si>
  <si>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</si>
  <si>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</si>
  <si>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</si>
  <si>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</si>
  <si>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</si>
  <si>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</si>
  <si>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</si>
  <si>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</si>
  <si>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</si>
  <si>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</si>
  <si>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</si>
  <si>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</si>
  <si>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2.5. Транспорт и связь</t>
  </si>
  <si>
    <t>2.5.1.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</si>
  <si>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</si>
  <si>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</si>
  <si>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</si>
  <si>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</si>
  <si>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</si>
  <si>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</si>
  <si>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</si>
  <si>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</si>
  <si>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2.5.2. Связь</t>
  </si>
  <si>
    <t>Объем услуг связи</t>
  </si>
  <si>
    <t>в ценах соответствующих лет; млрд. руб.</t>
  </si>
  <si>
    <t>в том числе:</t>
  </si>
  <si>
    <t>Наличие персональных компьютеров</t>
  </si>
  <si>
    <t>шт.</t>
  </si>
  <si>
    <t xml:space="preserve">          в том числе подключенных к сети Интернет</t>
  </si>
  <si>
    <t xml:space="preserve">2.6. Производство важнейших видов продукции в натуральном выражении </t>
  </si>
  <si>
    <t>тыс. тонн</t>
  </si>
  <si>
    <t>Скот и птица на убой (в живом весе)</t>
  </si>
  <si>
    <t>Молоко</t>
  </si>
  <si>
    <t>Яйца</t>
  </si>
  <si>
    <t>млн.шт.</t>
  </si>
  <si>
    <t>млн. куб. м</t>
  </si>
  <si>
    <t>Уголь</t>
  </si>
  <si>
    <t>млн.тонн</t>
  </si>
  <si>
    <t>Газ природный и попутный</t>
  </si>
  <si>
    <t>млрд.куб.м.</t>
  </si>
  <si>
    <t>Мясо и субпродукты пищевые домашней птицы</t>
  </si>
  <si>
    <t>тыс. дкл</t>
  </si>
  <si>
    <t>Водка</t>
  </si>
  <si>
    <t>млн. кв. м</t>
  </si>
  <si>
    <t xml:space="preserve">Обувь  </t>
  </si>
  <si>
    <t>млн.пар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</si>
  <si>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</si>
  <si>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</si>
  <si>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</si>
  <si>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</si>
  <si>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</si>
  <si>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тыс.тонн</t>
  </si>
  <si>
    <t>Полимеры этилена в первичных формах</t>
  </si>
  <si>
    <t>тонн</t>
  </si>
  <si>
    <t>Кирпич строительный (включая камни) из цемента, бетона или искусственного камня</t>
  </si>
  <si>
    <t>млн. условных кирпичей</t>
  </si>
  <si>
    <t>тыс. шт.</t>
  </si>
  <si>
    <t>Холодильники и морозильники бытовые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</si>
  <si>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</si>
  <si>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</si>
  <si>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</si>
  <si>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</si>
  <si>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</si>
  <si>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</si>
  <si>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</si>
  <si>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</si>
  <si>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</si>
  <si>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2.7. Строительство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</si>
  <si>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</si>
  <si>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</si>
  <si>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</si>
  <si>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</si>
  <si>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</si>
  <si>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</si>
  <si>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</si>
  <si>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</si>
  <si>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</si>
  <si>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</si>
  <si>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</si>
  <si>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</si>
  <si>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</si>
  <si>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</si>
  <si>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</si>
  <si>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</si>
  <si>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Структура оборота розничной торговли</t>
  </si>
  <si>
    <t>Пищевые продукты, включая напитки, и табачные изделия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</si>
  <si>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</si>
  <si>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</si>
  <si>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</si>
  <si>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</si>
  <si>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</si>
  <si>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</si>
  <si>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</si>
  <si>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строительство</t>
  </si>
  <si>
    <t>тыс. чел.</t>
  </si>
  <si>
    <t xml:space="preserve">млрд. руб. </t>
  </si>
  <si>
    <t>в том числе по видам экономической деятельности: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</si>
  <si>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</si>
  <si>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</si>
  <si>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</si>
  <si>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</si>
  <si>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</si>
  <si>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</si>
  <si>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</si>
  <si>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без субъектов малого предпринимательства; млн. руб.</t>
  </si>
  <si>
    <t>Раздел F: строительство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</si>
  <si>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</si>
  <si>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</si>
  <si>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</si>
  <si>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</si>
  <si>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</si>
  <si>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</si>
  <si>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</si>
  <si>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</si>
  <si>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</si>
  <si>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</si>
  <si>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</si>
  <si>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</si>
  <si>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</si>
  <si>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</si>
  <si>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</si>
  <si>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</si>
  <si>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</si>
  <si>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</si>
  <si>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из них за счет:</t>
  </si>
  <si>
    <t>средств федерального бюджета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</si>
  <si>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</si>
  <si>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</si>
  <si>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</si>
  <si>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</si>
  <si>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</si>
  <si>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</si>
  <si>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</si>
  <si>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</si>
  <si>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</si>
  <si>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</si>
  <si>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</si>
  <si>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</si>
  <si>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</si>
  <si>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</si>
  <si>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</si>
  <si>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</si>
  <si>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</si>
  <si>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</si>
  <si>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</si>
  <si>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</si>
  <si>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</si>
  <si>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</si>
  <si>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</si>
  <si>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</si>
  <si>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</si>
  <si>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</si>
  <si>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</si>
  <si>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</si>
  <si>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</si>
  <si>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</si>
  <si>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</si>
  <si>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</si>
  <si>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</si>
  <si>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</si>
  <si>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</si>
  <si>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</si>
  <si>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</si>
  <si>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</si>
  <si>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</si>
  <si>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</si>
  <si>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</si>
  <si>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</si>
  <si>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</si>
  <si>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</si>
  <si>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</si>
  <si>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</si>
  <si>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</si>
  <si>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</si>
  <si>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</si>
  <si>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</si>
  <si>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</si>
  <si>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</si>
  <si>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</si>
  <si>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</si>
  <si>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</si>
  <si>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</si>
  <si>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</si>
  <si>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</si>
  <si>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</si>
  <si>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</si>
  <si>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</si>
  <si>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</si>
  <si>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</si>
  <si>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</si>
  <si>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</si>
  <si>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</si>
  <si>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11. Окружающая среда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</si>
  <si>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</si>
  <si>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</si>
  <si>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</si>
  <si>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бюджетов субъектов Российской Федерации и местных бюджетов</t>
  </si>
  <si>
    <t>собственных средств предприятий</t>
  </si>
  <si>
    <r>
      <t xml:space="preserve">Реальные </t>
    </r>
    <r>
      <rPr>
        <sz val="14"/>
        <color indexed="8"/>
        <rFont val="Times New Roman"/>
        <family val="1"/>
        <charset val="204"/>
      </rPr>
      <t>денежные доходы населения</t>
    </r>
  </si>
  <si>
    <t>тыс. человек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</si>
  <si>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</si>
  <si>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</si>
  <si>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</si>
  <si>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</si>
  <si>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</si>
  <si>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</si>
  <si>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</si>
  <si>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% к предыдущему году в действующих ценах</t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</si>
  <si>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</si>
  <si>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</si>
  <si>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</si>
  <si>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</si>
  <si>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</si>
  <si>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</si>
  <si>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</si>
  <si>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</si>
  <si>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</si>
  <si>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</si>
  <si>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</si>
  <si>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</si>
  <si>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</si>
  <si>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</si>
  <si>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</si>
  <si>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</si>
  <si>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</si>
  <si>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 и входящих в его состав муниципальных образований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</si>
  <si>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</si>
  <si>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</si>
  <si>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</si>
  <si>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</si>
  <si>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</si>
  <si>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</si>
  <si>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</si>
  <si>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</si>
  <si>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</si>
  <si>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</si>
  <si>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</si>
  <si>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</si>
  <si>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</si>
  <si>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</si>
  <si>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</si>
  <si>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</si>
  <si>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</si>
  <si>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</si>
  <si>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</si>
  <si>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</si>
  <si>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</si>
  <si>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</si>
  <si>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</si>
  <si>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</si>
  <si>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</si>
  <si>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>2.2. Валовой региональный продукт</t>
  </si>
  <si>
    <t>Валовой региональный продукт (в основных ценах соответствующих лет) - всего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</si>
  <si>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</si>
  <si>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</si>
  <si>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 xml:space="preserve">Индекс промышленного производства </t>
  </si>
  <si>
    <t>Добыча полезных ископаемых</t>
  </si>
  <si>
    <t>Обрабатывающие производства</t>
  </si>
  <si>
    <t>7. Консолидированный бюджет субъекта Российской Федерации (включая местные бюджеты без учета территориальных внебюджетных фондов)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</si>
  <si>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</si>
  <si>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</si>
  <si>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</si>
  <si>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</si>
  <si>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</si>
  <si>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</si>
  <si>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</si>
  <si>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</si>
  <si>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Темп роста отгрузки - РАЗДЕЛ B: Добыча полезных ископаемых</t>
  </si>
  <si>
    <t>Индекс-дефлятор отрузки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</si>
  <si>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</si>
  <si>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- 05 Добыча угля</t>
  </si>
  <si>
    <t>Темп роста отгрузки - 05 Добыча угля</t>
  </si>
  <si>
    <t>Индекс-дефлятор отрузки - 05 Добыча угля</t>
  </si>
  <si>
    <t>Индекс производства - 05 Добыча угля</t>
  </si>
  <si>
    <t>Объем отгруженных товаров собственного производства, выполненных работ и услуг собственными силами - 07 Добыча металлических руд</t>
  </si>
  <si>
    <t>Темп роста отгрузки - 07 Добыча металлических руд</t>
  </si>
  <si>
    <t>Индекс-дефлятор отрузки - 07 Добыча металлических руд</t>
  </si>
  <si>
    <t>Индекс производства - 07 Добыча металлических руд</t>
  </si>
  <si>
    <t>Объем отгруженных товаров собственного производства, выполненных работ и услуг собственными силами - 08 Добыча прочих полезных ископаемых</t>
  </si>
  <si>
    <t>Темп роста отгрузки - 08 Добыча прочих полезных ископаемых</t>
  </si>
  <si>
    <t>Индекс-дефлятор отрузки - 08 Добыча прочих полезных ископаемых</t>
  </si>
  <si>
    <t>Индекс производства - 08 Добыча прочих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</si>
  <si>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</si>
  <si>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Темп роста отгрузки - РАЗДЕЛ C: Обрабатывающие производства</t>
  </si>
  <si>
    <t>Индекс-дефлятор отрузки - РАЗДЕЛ C: Обрабатывающие производства</t>
  </si>
  <si>
    <t>Индекс производства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</si>
  <si>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</si>
  <si>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Темп роста отгрузки -10 Производство пищевых продуктов</t>
  </si>
  <si>
    <t>Индекс-дефлятор отрузки - 10 Производство пищевых продуктов</t>
  </si>
  <si>
    <t>Индекс производства - 10 Производство пищевых продуктов</t>
  </si>
  <si>
    <t>Объем отгруженных товаров собственного производства, выполненных работ и услуг собственными силами - 11 Производство напитков</t>
  </si>
  <si>
    <t>Темп роста отгрузки -11 Производство напитков</t>
  </si>
  <si>
    <t>Индекс-дефлятор отрузки - 11 Производство напитков</t>
  </si>
  <si>
    <t>Индекс производства - 11 Производство напитков</t>
  </si>
  <si>
    <t>Объем отгруженных товаров собственного производства, выполненных работ и услуг собственными силами - 12 Производство табачных изделий</t>
  </si>
  <si>
    <t>Темп роста отгрузки - 12 Производство табачных изделий</t>
  </si>
  <si>
    <t>Индекс-дефлятор отрузки - 12 Производство табачных изделий</t>
  </si>
  <si>
    <t>Индекс производства - 12 Производство табачных изделий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</si>
  <si>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</t>
  </si>
  <si>
    <t>Темп роста отгрузки - 13 Производство текстильных изделий</t>
  </si>
  <si>
    <t>Индекс-дефлятор отрузки - 13 Производство текстильных изделий</t>
  </si>
  <si>
    <t>Индекс производства - 13 Производство текстильных изделий</t>
  </si>
  <si>
    <t>Объем отгруженных товаров собственного производства, выполненных работ и услуг собственными силами - 14 Производство одежды</t>
  </si>
  <si>
    <t>Темп роста отгрузки - 14 Производство одежды</t>
  </si>
  <si>
    <t>Индекс-дефлятор отрузки - 14 Производство одежды</t>
  </si>
  <si>
    <t>Индекс производства - 14 Производство одежды</t>
  </si>
  <si>
    <t>Объем отгруженных товаров собственного производства, выполненных работ и услуг собственными силами - 15 Производство кожи и изделий из кожи</t>
  </si>
  <si>
    <t>Темп роста отгрузки - 15 Производство кожи и изделий из кожи</t>
  </si>
  <si>
    <t>Индекс-дефлятор отрузки - 15 Производство кожи и изделий из кожи</t>
  </si>
  <si>
    <t>Индекс производства - 15 Производство кожи и изделий из кожи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</si>
  <si>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</si>
  <si>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Темп отгрузки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</si>
  <si>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Индекс-дефлятор отрузки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</si>
  <si>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 производства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</si>
  <si>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Объем отгруженных товаров собственного производства, выполненных работ и услуг собственными силами - 17 Производство бумаги и бумажных изделий </t>
  </si>
  <si>
    <t xml:space="preserve">Темп роста отгрузки - 17 Производство бумаги и бумажных изделий </t>
  </si>
  <si>
    <t xml:space="preserve">Индекс-дефлятор отрузки - 17 Производство бумаги и бумажных изделий </t>
  </si>
  <si>
    <t xml:space="preserve">Индекс производства - 17 Производство бумаги и бумажных изделий 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</si>
  <si>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</si>
  <si>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Темп роста отгрузки - 18 Деятельность полиграфическая и копирование носителей информации</t>
  </si>
  <si>
    <t>Индекс-дефлятор отрузки - 18 Деятельность полиграфическая и копирование носителей информации</t>
  </si>
  <si>
    <t>Индекс производства - 18 Деятельность полиграфическая и копирование носителей информации</t>
  </si>
  <si>
    <t>Объем отгруженных товаров собственного производства, выполненных работ и услуг собственными силами - 19 Производство кокса и нефтепродуктов</t>
  </si>
  <si>
    <t>Темп роста отгрузки - 19 Производство кокса и нефтепродуктов</t>
  </si>
  <si>
    <t>Индекс-дефлятор отрузки - 19 Производство кокса и нефтепродуктов</t>
  </si>
  <si>
    <t>Индекс производства - 19 Производство кокса и нефтепродуктов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</si>
  <si>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</t>
  </si>
  <si>
    <t>Темп роста отгрузки - 20 Производство химических веществ и химических продуктов</t>
  </si>
  <si>
    <t>Индекс-дефлятор отрузки - 20 Производство химических веществ и химических продуктов</t>
  </si>
  <si>
    <t>Индекс производства - 20 Производство химических веществ и химических продуктов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</si>
  <si>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</t>
  </si>
  <si>
    <t>Темп роста отгрузки - 21 Производство лекарственных средств и материалов, применяемых в медицинских целях</t>
  </si>
  <si>
    <t>Индекс-дефлятор отрузки - 21 Производство лекарственных средств и материалов, применяемых в медицинских целях</t>
  </si>
  <si>
    <t>Индекс производства - 21 Производство лекарственных средств и материалов, применяемых в медицинских целях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</si>
  <si>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</t>
  </si>
  <si>
    <t>Темп роста отгрузки - 22 Производство резиновых и пластмассовых изделий</t>
  </si>
  <si>
    <t>Индекс-дефлятор отрузки - 22 Производство резиновых и пластмассовых изделий</t>
  </si>
  <si>
    <t>Индекс производства - 22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</si>
  <si>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</t>
  </si>
  <si>
    <t>Темп роста отгрузки - 23 Производство прочей неметаллической минеральной продукции</t>
  </si>
  <si>
    <t>Индекс-дефлятор отрузки - 23 Производство прочей неметаллической минеральной продукции</t>
  </si>
  <si>
    <t>Индекс производства - 23 Производство прочей неметаллической минеральной продукции</t>
  </si>
  <si>
    <t xml:space="preserve">Объем отгруженных товаров собственного производства, выполненных работ и услуг собственными силами - 24 Производство металлургическое </t>
  </si>
  <si>
    <t xml:space="preserve">Темп роста отгрузки - 24 Производство металлургическое </t>
  </si>
  <si>
    <t xml:space="preserve">Индекс-дефлятор отрузки - 24 Производство металлургическое </t>
  </si>
  <si>
    <t xml:space="preserve">Индекс производства - 24 Производство металлургическое 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</si>
  <si>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</t>
  </si>
  <si>
    <t>Темп роста отгрузки - 25 Производство готовых металлических изделий, кроме машин и оборудования</t>
  </si>
  <si>
    <t>Индекс-дефлятор отрузки - 25 Производство готовых металлических изделий, кроме машин и оборудования</t>
  </si>
  <si>
    <t>Индекс производства - 25 Производство готовых металлических изделий, кроме машин и оборудования</t>
  </si>
  <si>
    <t>Объем отгруженных товаров собственного производства, выполненных работ и услуг собственными силами - 26 Производство компьютеров, электронных и  оптических изделий</t>
  </si>
  <si>
    <t>Темп роста отгрузки - 26 Производство компьютеров, электронных и  оптических изделий</t>
  </si>
  <si>
    <t>Индекс-дефлятор отрузки - 26 Производство компьютеров, электронных и  оптических изделий</t>
  </si>
  <si>
    <t>Индекс производства - 26 Производство компьютеров, электронных и  оптических изделий</t>
  </si>
  <si>
    <t>Объем отгруженных товаров собственного производства, выполненных работ и услуг собственными силами - 27 Производство электрического оборудования</t>
  </si>
  <si>
    <t>Темп роста отгрузки - 27 Производство электрического оборудования</t>
  </si>
  <si>
    <t>Индекс-дефлятор отрузки - 27 Производство электрического оборудования</t>
  </si>
  <si>
    <t>Индекс производства - 27 Производство электрического оборудования</t>
  </si>
  <si>
    <t>Объем отгруженных товаров собственного производства, выполненных работ и услуг собственными силами - 28 Производство машин и оборудования, не включенных в другие группировки</t>
  </si>
  <si>
    <t>Темп роста отгрузки - 28 Производство машин и оборудования, не включенных в другие группировки</t>
  </si>
  <si>
    <t>Индекс-дефлятор отрузки - 28 Производство машин и оборудования, не включенных в другие группировки</t>
  </si>
  <si>
    <t>Индекс производства - 28 Производство машин и оборудования, не включенных в другие группировки</t>
  </si>
  <si>
    <t>Объем отгруженных товаров собственного производства, выполненных работ и услуг собственными силами - 29 Производство автотранспортных средств, прицепов и полуприцепов</t>
  </si>
  <si>
    <t>Темп роста отгрузки - 29 Производство автотранспортных средств, прицепов и полуприцепов</t>
  </si>
  <si>
    <t>Индекс-дефлятор отрузки - 29 Производство автотранспортных средств, прицепов и полуприцепов</t>
  </si>
  <si>
    <t>Индекс производства - 29 Производство автотранспортных средств, прицепов и полуприцепов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</si>
  <si>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</t>
  </si>
  <si>
    <t>Темп роста отгрузки - 30 Производство прочих транспортных средств и оборудования</t>
  </si>
  <si>
    <t>Индекс-дефлятор отрузки - 30 Производство прочих транспортных средств и оборудования</t>
  </si>
  <si>
    <t>Индекс производства - 30 Производство прочих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</si>
  <si>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- 31 Производство мебели</t>
  </si>
  <si>
    <t>Темп роста отгрузки - 31 Производство мебели</t>
  </si>
  <si>
    <t>Индекс-дефлятор отрузки - 31 Производство мебели</t>
  </si>
  <si>
    <t>Индекс производства - 31 Производство мебели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</si>
  <si>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</t>
  </si>
  <si>
    <t>Темп роста отгрузки - 32 Производство прочих готовых изделий</t>
  </si>
  <si>
    <t>Индекс-дефлятор отрузки - 32 Производство прочих готовых изделий</t>
  </si>
  <si>
    <t>Индекс производства - 32 Производство прочих готовых изделий</t>
  </si>
  <si>
    <t>Объем отгруженных товаров собственного производства, выполненных работ и услуг собственными силами - 33 Ремонт и монтаж машин и оборудования</t>
  </si>
  <si>
    <t>Темп роста отгрузки - 33 Ремонт и монтаж машин и оборудования</t>
  </si>
  <si>
    <t>Индекс-дефлятор отрузки - 33 Ремонт и монтаж машин и оборудования</t>
  </si>
  <si>
    <t>Индекс производства - 33 Ремонт и монтаж машин и оборудования</t>
  </si>
  <si>
    <t>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</si>
  <si>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</si>
  <si>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Темп роста отгрузки - РАЗДЕЛ E: Водоснабжение; водоотведение, организация сбора и утилизации отходов, деятельность по ликвидации загрязнений</t>
  </si>
  <si>
    <t>Индекс-дефлятор отгрузки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</si>
  <si>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</si>
  <si>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Водоснабжение; водоотведение, организация сбора и утилизации отходов, деятельность по ликвидации загрязнений</t>
  </si>
  <si>
    <t>Раздел А: сельское, лесное хозяйство, охота, рыболовство и рыбоводство</t>
  </si>
  <si>
    <t>Раздел В: добыча полезных ископаемых</t>
  </si>
  <si>
    <t>15 Производство кожи и изделий из кожи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</si>
  <si>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</si>
  <si>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</si>
  <si>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</si>
  <si>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</si>
  <si>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</si>
  <si>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</si>
  <si>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16 Обработка древесины и производство изделий из дерева и пробки, кроме мебели, производство изделий из соломки и материалов для плетения</t>
  </si>
  <si>
    <t>19 Производство кокса и нефтепродуктов</t>
  </si>
  <si>
    <t>23 Производство прочей неметаллической минеральной продукции</t>
  </si>
  <si>
    <t>28 Производство машин и оборудования, не включенных в другие группировки</t>
  </si>
  <si>
    <t>31 Производство мебели</t>
  </si>
  <si>
    <t>32 Производство прочих готовых изделий</t>
  </si>
  <si>
    <t>Раздел D: Обеспечение электрической энергией, газом и паром; кондиционирование воздуха</t>
  </si>
  <si>
    <t>Раздел Е: Водоснабжение; водоотведение, организация сбора и утилизации отходов, деятельность по ликвидации загрязнений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</si>
  <si>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</si>
  <si>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</si>
  <si>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K: Деятельность финансовая и страховая</t>
  </si>
  <si>
    <t>Раздел L: Деятельность по операциям с недвижимым имуществом</t>
  </si>
  <si>
    <t>Раздел O: Государственное управление и обеспечение военной безопасности; социальное обеспечение</t>
  </si>
  <si>
    <t>Раздел M: Деятельность профессиональная, научная и техническая</t>
  </si>
  <si>
    <t>Раздел N: Деятельность административная и сопутствующие дополнительные услуги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</si>
  <si>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</si>
  <si>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</si>
  <si>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</si>
  <si>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</si>
  <si>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</si>
  <si>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Темп роста отгрузки - РАЗДЕЛ D: Обеспечение электрической энергией, газом и паром; кондиционирование воздуха</t>
  </si>
  <si>
    <t>Индекс-дефлятор отгрузки - РАЗДЕЛ D: Обеспечение электрической энергией, газом и паром; кондиционирование воздуха</t>
  </si>
  <si>
    <t>Индекс производства - РАЗДЕЛ D: Обеспечение электрической энергией, газом и паром; кондиционирование воздуха</t>
  </si>
  <si>
    <t>Раздел С: обрабатывающие производства</t>
  </si>
  <si>
    <t>Раздел H: Транспортировка и хранение</t>
  </si>
  <si>
    <t>Объем отгруженных товаров собственного производства, выполненных работ и услуг собственными силами - 06 Добыча сырой нефти и природного газа</t>
  </si>
  <si>
    <t>Темп роста отгрузки - 06 Добыча сырой нефти и природного газа</t>
  </si>
  <si>
    <t>Индекс-дефлятор отрузки - 06 Добыча сырой нефти и природного газа</t>
  </si>
  <si>
    <t>Индекс производства - 06 Добыча сырой нефти и природного газа</t>
  </si>
  <si>
    <t>Объем отгруженных товаров собственного производства, выполненных работ и услуг собственными силами - 09 Предоставление услуг в области добычи полезных ископаемых</t>
  </si>
  <si>
    <t>Темп роста отгрузки - 09 Предоставление услуг в области добычи полезных ископаемых</t>
  </si>
  <si>
    <t>Индекс-дефлятор отрузки - 09 Предоставление услуг в области добычи полезных ископаемых</t>
  </si>
  <si>
    <t>Индекс производства - 09 Предоставление услуг в области добычи полезных ископаемых</t>
  </si>
  <si>
    <t>2.3. Промышленное производство (BCDE)</t>
  </si>
  <si>
    <t>21 Производство лекарственных средств и материалов, применяемых в медицинских целях</t>
  </si>
  <si>
    <t>Картофель</t>
  </si>
  <si>
    <t>в том числе семян подсолнечника</t>
  </si>
  <si>
    <t>Лесоматериалы необработанные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</si>
  <si>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</si>
  <si>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Масло сливочное, пасты масляные, масло топленое, жир молочный, спреды и смеси топленые сливочно-растительные</t>
  </si>
  <si>
    <t>Сахар белый свекловичный в твердом состоянии без вкусоароматических или красящих добавок</t>
  </si>
  <si>
    <t>Масло подсолнечное и его фракции нерафинированные</t>
  </si>
  <si>
    <t>Спирт этиловый неденатурированный с объемной долей спирта не менее 80 %</t>
  </si>
  <si>
    <t>Коньяки, коньячные напитки и спирты коньячные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</si>
  <si>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</si>
  <si>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утилизация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</si>
  <si>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</si>
  <si>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Раздел J: Деятельность в области информации и связи</t>
  </si>
  <si>
    <t>транспортировка и хранение</t>
  </si>
  <si>
    <t>деятельность в области информации и связи</t>
  </si>
  <si>
    <t>деятельность по операциям с недвижимым имуществом</t>
  </si>
  <si>
    <t>05 Добыча угля</t>
  </si>
  <si>
    <t>06 Добыча сырой нефти и природного газа</t>
  </si>
  <si>
    <t>07 Добыча металлических руд</t>
  </si>
  <si>
    <t>08 Добыча прочих полезных ископаемых</t>
  </si>
  <si>
    <t>10 Производство пищевых продуктов</t>
  </si>
  <si>
    <t>11 Производство напитков</t>
  </si>
  <si>
    <t>12 Производство табачных изделий</t>
  </si>
  <si>
    <t>13 Производство текстильных изделий</t>
  </si>
  <si>
    <t>14 Производство одежды</t>
  </si>
  <si>
    <t xml:space="preserve">17 Производство бумаги и бумажных изделий </t>
  </si>
  <si>
    <t>18 Деятельность полиграфическая и копирование носителей информации</t>
  </si>
  <si>
    <t>20 Производство химических веществ и химических продуктов</t>
  </si>
  <si>
    <t>22 Производство резиновых и пластмассовых изделий</t>
  </si>
  <si>
    <t xml:space="preserve">24 Производство металлургическое </t>
  </si>
  <si>
    <t>25 Производство готовых металлических изделий, кроме машин и оборудования</t>
  </si>
  <si>
    <t>26 Производство компьютеров, электронных и  оптических изделий</t>
  </si>
  <si>
    <t>27 Производство электрического оборудования</t>
  </si>
  <si>
    <t>29 Производство автотранспортных средств, прицепов и полуприцепов</t>
  </si>
  <si>
    <t>30 Производство прочих транспортных средств и оборудования</t>
  </si>
  <si>
    <t>Культуры зерновые</t>
  </si>
  <si>
    <t>Семена и плоды масличных культур</t>
  </si>
  <si>
    <t>Продукция из рыбы свежая, охлажденная или мороженая</t>
  </si>
  <si>
    <t>Наливки и настойки сладкие крепостью менее 30 %</t>
  </si>
  <si>
    <t>Вина из свежего винограда, кроме вин игристых и газированных</t>
  </si>
  <si>
    <t>Напитки сброженные прочие</t>
  </si>
  <si>
    <t>Ткани хлопчатобумажные</t>
  </si>
  <si>
    <t>Предметы одежды трикотажные и вязаные</t>
  </si>
  <si>
    <t>Тракторы для сельского хозяйства прочие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</si>
  <si>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</si>
  <si>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Изделия ювелирные и подобные</t>
  </si>
  <si>
    <t>Пиво, кроме отходов пивоварения (включая напитки, изготовляемые на основе пива (пиваные напитки)</t>
  </si>
  <si>
    <t>Нефть сырая, включая газовый конденсат</t>
  </si>
  <si>
    <t xml:space="preserve">Удобрения минеральные или химические 
 (в пересчете на 100% питательных веществ)
</t>
  </si>
  <si>
    <t xml:space="preserve">Портландцемент, цемент глиноземистый, цемент шлаковый 
 и аналогичные гидравлические цементы
</t>
  </si>
  <si>
    <t>Прокат готовый</t>
  </si>
  <si>
    <t xml:space="preserve">Лесоматериалы, продольно распиленные или расколотые, 
 разделенные на слои или лущеные, толщиной более 6 мм;  
 деревянные железнодорожные или трамвайные шпалы, 
 непропитанные
</t>
  </si>
  <si>
    <t>Сахарная свекла</t>
  </si>
  <si>
    <t>Овощи</t>
  </si>
  <si>
    <t xml:space="preserve">Число прибывших на территорию </t>
  </si>
  <si>
    <t>Число выбывших с территории</t>
  </si>
  <si>
    <t xml:space="preserve">% от оборота розничной торговли </t>
  </si>
  <si>
    <t xml:space="preserve">Среднемесячная номинальная начисленная заработная плата </t>
  </si>
  <si>
    <r>
      <rPr>
        <b/>
        <sz val="14"/>
        <color indexed="8"/>
        <rFont val="Times New Roman"/>
        <family val="1"/>
        <charset val="204"/>
      </rPr>
      <t>%</t>
    </r>
    <r>
      <rPr>
        <sz val="14"/>
        <color indexed="8"/>
        <rFont val="Times New Roman"/>
        <family val="1"/>
        <charset val="204"/>
      </rPr>
      <t xml:space="preserve"> к предыдущему году в сопоставимых ценах</t>
    </r>
  </si>
  <si>
    <r>
      <t xml:space="preserve">в ценах соответствующих лет; </t>
    </r>
    <r>
      <rPr>
        <b/>
        <sz val="14"/>
        <color indexed="8"/>
        <rFont val="Times New Roman"/>
        <family val="1"/>
        <charset val="204"/>
      </rPr>
      <t>млн. руб.</t>
    </r>
  </si>
  <si>
    <t>73.3</t>
  </si>
  <si>
    <t>в 13,7 раз</t>
  </si>
  <si>
    <t xml:space="preserve">Основные показатели прогноза социально-экономического развития  </t>
  </si>
  <si>
    <t xml:space="preserve">на период до 2020 года </t>
  </si>
  <si>
    <t>Юргинского муниципального района</t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</si>
</sst>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64" formatCode="0.000"/>
    <numFmt numFmtId="165" formatCode="#,##0.000"/>
    <numFmt numFmtId="166" formatCode="#,##0.0000"/>
    <numFmt numFmtId="167" formatCode="#,##0.0"/>
    <numFmt numFmtId="168" formatCode="#,##0.000000"/>
    <numFmt numFmtId="169" formatCode="#,##0.00000"/>
    <numFmt numFmtId="170" formatCode="0.0"/>
    <numFmt numFmtId="171" formatCode="#,##0.000_ ;\-#,##0.000\ "/>
    <numFmt numFmtId="172" formatCode="#,##0.0_ ;\-#,##0.0\ "/>
    <numFmt numFmtId="173" formatCode="#,##0.00_ ;\-#,##0.00\ "/>
    <numFmt numFmtId="174" formatCode="_-* #,##0_р_._-;\-* #,##0_р_._-;_-* &quot;-&quot;??_р_._-;_-@_-"/>
  </numFmts>
  <fonts count="24">
    <font>
      <sz val="10"/>
      <name val="Arial Cyr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7"/>
      <color indexed="8"/>
      <name val="Tahoma"/>
      <family val="2"/>
    </font>
    <font>
      <sz val="9"/>
      <color indexed="8"/>
      <name val="Arial Cyr"/>
      <family val="2"/>
      <charset val="204"/>
    </font>
    <font>
      <b/>
      <sz val="16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u/>
      <sz val="14"/>
      <color indexed="8"/>
      <name val="Times New Roman"/>
      <family val="1"/>
      <charset val="204"/>
    </font>
    <font>
      <u/>
      <sz val="10"/>
      <name val="Arial Cyr"/>
      <charset val="204"/>
    </font>
    <font>
      <i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6"/>
      <color rgb="FF0070C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0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3" fillId="0" borderId="1" xfId="0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 shrinkToFit="1"/>
    </xf>
    <xf numFmtId="0" fontId="3" fillId="0" borderId="2" xfId="0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7" fillId="0" borderId="1" xfId="0" applyFont="1" applyFill="1" applyBorder="1" applyAlignment="1" applyProtection="1">
      <alignment horizontal="left" vertical="center" wrapText="1" shrinkToFi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vertical="center" wrapText="1" shrinkToFit="1"/>
    </xf>
    <xf numFmtId="0" fontId="8" fillId="0" borderId="1" xfId="0" applyFont="1" applyFill="1" applyBorder="1" applyAlignment="1" applyProtection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>
      <alignment horizontal="left" vertical="center" wrapText="1" shrinkToFit="1"/>
    </xf>
    <xf numFmtId="0" fontId="1" fillId="0" borderId="1" xfId="0" applyFont="1" applyFill="1" applyBorder="1"/>
    <xf numFmtId="0" fontId="0" fillId="2" borderId="0" xfId="0" applyFill="1"/>
    <xf numFmtId="0" fontId="9" fillId="0" borderId="0" xfId="0" applyFont="1" applyFill="1" applyAlignment="1">
      <alignment wrapText="1"/>
    </xf>
    <xf numFmtId="0" fontId="3" fillId="0" borderId="1" xfId="0" applyFont="1" applyFill="1" applyBorder="1" applyAlignment="1" applyProtection="1">
      <alignment horizontal="left" vertical="top" wrapText="1" shrinkToFit="1"/>
    </xf>
    <xf numFmtId="0" fontId="3" fillId="0" borderId="1" xfId="0" applyFont="1" applyFill="1" applyBorder="1" applyAlignment="1">
      <alignment horizontal="left" vertical="center" wrapText="1" indent="2" shrinkToFit="1"/>
    </xf>
    <xf numFmtId="0" fontId="3" fillId="0" borderId="1" xfId="0" applyFont="1" applyFill="1" applyBorder="1" applyAlignment="1" applyProtection="1">
      <alignment horizontal="left" vertical="center" wrapText="1" indent="2" shrinkToFi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vertical="center" wrapText="1" shrinkToFit="1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left" vertical="center" wrapText="1" shrinkToFi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 shrinkToFit="1"/>
    </xf>
    <xf numFmtId="0" fontId="8" fillId="2" borderId="1" xfId="0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 shrinkToFit="1"/>
    </xf>
    <xf numFmtId="165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 shrinkToFi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16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 shrinkToFit="1"/>
    </xf>
    <xf numFmtId="164" fontId="3" fillId="3" borderId="1" xfId="0" applyNumberFormat="1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left" vertical="center" wrapText="1" shrinkToFit="1"/>
    </xf>
    <xf numFmtId="4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 shrinkToFit="1"/>
    </xf>
    <xf numFmtId="0" fontId="14" fillId="0" borderId="1" xfId="0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0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170" fontId="8" fillId="3" borderId="1" xfId="0" applyNumberFormat="1" applyFont="1" applyFill="1" applyBorder="1" applyAlignment="1" applyProtection="1">
      <alignment horizontal="center" vertical="center" wrapText="1"/>
      <protection hidden="1"/>
    </xf>
    <xf numFmtId="170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17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1" xfId="0" applyNumberFormat="1" applyFont="1" applyFill="1" applyBorder="1" applyAlignment="1" applyProtection="1">
      <alignment horizontal="center" vertical="center" wrapText="1"/>
      <protection hidden="1"/>
    </xf>
    <xf numFmtId="170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3" borderId="1" xfId="0" applyNumberFormat="1" applyFont="1" applyFill="1" applyBorder="1" applyAlignment="1" applyProtection="1">
      <alignment horizontal="center" vertical="center" wrapText="1"/>
      <protection hidden="1"/>
    </xf>
    <xf numFmtId="170" fontId="16" fillId="3" borderId="1" xfId="0" applyNumberFormat="1" applyFont="1" applyFill="1" applyBorder="1" applyAlignment="1" applyProtection="1">
      <alignment horizontal="center" vertical="center" wrapText="1"/>
      <protection hidden="1"/>
    </xf>
    <xf numFmtId="17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70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17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 shrinkToFit="1"/>
    </xf>
    <xf numFmtId="4" fontId="3" fillId="0" borderId="1" xfId="1" applyNumberFormat="1" applyFont="1" applyFill="1" applyBorder="1" applyAlignment="1" applyProtection="1">
      <alignment horizontal="center" vertical="center"/>
      <protection locked="0"/>
    </xf>
    <xf numFmtId="4" fontId="15" fillId="0" borderId="1" xfId="1" applyNumberFormat="1" applyFont="1" applyFill="1" applyBorder="1" applyAlignment="1" applyProtection="1">
      <alignment horizontal="center" vertical="center"/>
      <protection locked="0"/>
    </xf>
    <xf numFmtId="4" fontId="2" fillId="3" borderId="1" xfId="1" applyNumberFormat="1" applyFont="1" applyFill="1" applyBorder="1" applyAlignment="1" applyProtection="1">
      <alignment horizontal="center" vertical="center"/>
      <protection locked="0"/>
    </xf>
    <xf numFmtId="167" fontId="2" fillId="3" borderId="1" xfId="1" applyNumberFormat="1" applyFont="1" applyFill="1" applyBorder="1" applyAlignment="1" applyProtection="1">
      <alignment horizontal="center" vertical="center"/>
      <protection locked="0"/>
    </xf>
    <xf numFmtId="4" fontId="3" fillId="3" borderId="1" xfId="1" applyNumberFormat="1" applyFont="1" applyFill="1" applyBorder="1" applyAlignment="1" applyProtection="1">
      <alignment horizontal="center" vertical="center"/>
      <protection locked="0"/>
    </xf>
    <xf numFmtId="167" fontId="3" fillId="3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left" vertical="center" wrapText="1" shrinkToFit="1"/>
    </xf>
    <xf numFmtId="4" fontId="16" fillId="3" borderId="1" xfId="1" applyNumberFormat="1" applyFont="1" applyFill="1" applyBorder="1" applyAlignment="1" applyProtection="1">
      <alignment horizontal="center" vertical="center"/>
      <protection locked="0"/>
    </xf>
    <xf numFmtId="4" fontId="15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 shrinkToFit="1"/>
    </xf>
    <xf numFmtId="167" fontId="18" fillId="0" borderId="1" xfId="1" applyNumberFormat="1" applyFont="1" applyFill="1" applyBorder="1" applyAlignment="1">
      <alignment horizontal="center" vertical="center" wrapText="1"/>
    </xf>
    <xf numFmtId="4" fontId="18" fillId="0" borderId="1" xfId="1" applyNumberFormat="1" applyFont="1" applyFill="1" applyBorder="1" applyAlignment="1">
      <alignment horizontal="center" vertical="center" wrapText="1"/>
    </xf>
    <xf numFmtId="170" fontId="19" fillId="0" borderId="1" xfId="1" applyNumberFormat="1" applyFont="1" applyFill="1" applyBorder="1" applyAlignment="1">
      <alignment horizontal="center" vertical="center" wrapText="1"/>
    </xf>
    <xf numFmtId="170" fontId="20" fillId="0" borderId="1" xfId="1" applyNumberFormat="1" applyFont="1" applyFill="1" applyBorder="1" applyAlignment="1">
      <alignment horizontal="center" vertical="center" wrapText="1"/>
    </xf>
    <xf numFmtId="170" fontId="21" fillId="0" borderId="1" xfId="1" applyNumberFormat="1" applyFont="1" applyFill="1" applyBorder="1" applyAlignment="1" applyProtection="1">
      <alignment horizontal="center" vertical="center"/>
      <protection locked="0"/>
    </xf>
    <xf numFmtId="170" fontId="20" fillId="0" borderId="1" xfId="1" applyNumberFormat="1" applyFont="1" applyFill="1" applyBorder="1" applyAlignment="1" applyProtection="1">
      <alignment horizontal="center" vertical="center"/>
      <protection locked="0"/>
    </xf>
    <xf numFmtId="171" fontId="19" fillId="0" borderId="1" xfId="3" applyNumberFormat="1" applyFont="1" applyFill="1" applyBorder="1" applyAlignment="1" applyProtection="1">
      <alignment horizontal="center" vertical="center"/>
      <protection locked="0"/>
    </xf>
    <xf numFmtId="172" fontId="19" fillId="0" borderId="1" xfId="3" applyNumberFormat="1" applyFont="1" applyFill="1" applyBorder="1" applyAlignment="1" applyProtection="1">
      <alignment horizontal="center" vertical="center"/>
      <protection locked="0"/>
    </xf>
    <xf numFmtId="173" fontId="19" fillId="0" borderId="1" xfId="3" applyNumberFormat="1" applyFont="1" applyFill="1" applyBorder="1" applyAlignment="1" applyProtection="1">
      <alignment horizontal="center" vertical="center"/>
      <protection locked="0"/>
    </xf>
    <xf numFmtId="0" fontId="22" fillId="3" borderId="1" xfId="1" applyFont="1" applyFill="1" applyBorder="1" applyAlignment="1">
      <alignment horizontal="center" vertical="center" wrapText="1"/>
    </xf>
    <xf numFmtId="170" fontId="21" fillId="3" borderId="1" xfId="1" applyNumberFormat="1" applyFont="1" applyFill="1" applyBorder="1" applyAlignment="1" applyProtection="1">
      <alignment horizontal="center" vertical="center"/>
      <protection locked="0"/>
    </xf>
    <xf numFmtId="170" fontId="20" fillId="3" borderId="1" xfId="1" applyNumberFormat="1" applyFont="1" applyFill="1" applyBorder="1" applyAlignment="1" applyProtection="1">
      <alignment horizontal="center" vertical="center"/>
      <protection locked="0"/>
    </xf>
    <xf numFmtId="174" fontId="21" fillId="0" borderId="1" xfId="3" applyNumberFormat="1" applyFont="1" applyFill="1" applyBorder="1" applyAlignment="1" applyProtection="1">
      <alignment horizontal="center" vertical="center"/>
      <protection locked="0"/>
    </xf>
    <xf numFmtId="174" fontId="21" fillId="3" borderId="1" xfId="3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right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7"/>
  <sheetViews>
    <sheetView tabSelected="1" view="pageBreakPreview" zoomScale="80" zoomScaleNormal="80" zoomScaleSheetLayoutView="80" workbookViewId="0">
      <pane xSplit="4" ySplit="10" topLeftCell="E26" activePane="bottomRight" state="frozen"/>
      <selection pane="topRight" activeCell="E1" sqref="E1"/>
      <selection pane="bottomLeft" activeCell="A11" sqref="A11"/>
      <selection pane="bottomRight" activeCell="E16" sqref="E16"/>
    </sheetView>
  </sheetViews>
  <sheetFormatPr defaultColWidth="8.85546875" defaultRowHeight="12.75"/>
  <cols>
    <col min="1" max="1" width="48.140625" style="16" customWidth="1"/>
    <col min="2" max="2" width="15.42578125" style="16" customWidth="1"/>
    <col min="3" max="3" width="12.7109375" style="16" customWidth="1"/>
    <col min="4" max="4" width="12.42578125" style="16" customWidth="1"/>
    <col min="5" max="5" width="12.5703125" style="16" customWidth="1"/>
    <col min="6" max="14" width="13.7109375" style="16" customWidth="1"/>
    <col min="15" max="15" width="79.28515625" style="16" customWidth="1"/>
    <col min="16" max="16384" width="8.85546875" style="16"/>
  </cols>
  <sheetData>
    <row r="2" spans="1:14" ht="1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38.450000000000003" customHeight="1">
      <c r="A3" s="135" t="s">
        <v>509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customFormat="1" ht="25.5" customHeight="1">
      <c r="A4" s="136" t="s">
        <v>511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customFormat="1" ht="21" customHeight="1">
      <c r="A5" s="134" t="s">
        <v>510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>
      <c r="A6" s="16" t="s">
        <v>159</v>
      </c>
    </row>
    <row r="7" spans="1:14" ht="18.75">
      <c r="A7" s="122" t="s">
        <v>242</v>
      </c>
      <c r="B7" s="122" t="s">
        <v>243</v>
      </c>
      <c r="C7" s="47" t="s">
        <v>244</v>
      </c>
      <c r="D7" s="2" t="s">
        <v>244</v>
      </c>
      <c r="E7" s="2" t="s">
        <v>245</v>
      </c>
      <c r="F7" s="2" t="s">
        <v>246</v>
      </c>
      <c r="G7" s="2"/>
      <c r="H7" s="2"/>
      <c r="I7" s="2"/>
      <c r="J7" s="2"/>
      <c r="K7" s="2"/>
      <c r="L7" s="2"/>
      <c r="M7" s="2"/>
      <c r="N7" s="2"/>
    </row>
    <row r="8" spans="1:14" ht="22.5" customHeight="1">
      <c r="A8" s="123"/>
      <c r="B8" s="123"/>
      <c r="C8" s="125">
        <v>2015</v>
      </c>
      <c r="D8" s="128">
        <v>2016</v>
      </c>
      <c r="E8" s="128">
        <v>2017</v>
      </c>
      <c r="F8" s="131">
        <v>2018</v>
      </c>
      <c r="G8" s="132"/>
      <c r="H8" s="133"/>
      <c r="I8" s="131">
        <v>2019</v>
      </c>
      <c r="J8" s="132"/>
      <c r="K8" s="133"/>
      <c r="L8" s="131">
        <v>2020</v>
      </c>
      <c r="M8" s="132"/>
      <c r="N8" s="133"/>
    </row>
    <row r="9" spans="1:14" ht="37.5">
      <c r="A9" s="123"/>
      <c r="B9" s="123"/>
      <c r="C9" s="126"/>
      <c r="D9" s="129"/>
      <c r="E9" s="129"/>
      <c r="F9" s="1" t="s">
        <v>407</v>
      </c>
      <c r="G9" s="1" t="s">
        <v>406</v>
      </c>
      <c r="H9" s="1" t="s">
        <v>408</v>
      </c>
      <c r="I9" s="1" t="s">
        <v>407</v>
      </c>
      <c r="J9" s="1" t="s">
        <v>406</v>
      </c>
      <c r="K9" s="1" t="s">
        <v>408</v>
      </c>
      <c r="L9" s="1" t="s">
        <v>407</v>
      </c>
      <c r="M9" s="1" t="s">
        <v>406</v>
      </c>
      <c r="N9" s="1" t="s">
        <v>408</v>
      </c>
    </row>
    <row r="10" spans="1:14" ht="18.75">
      <c r="A10" s="124"/>
      <c r="B10" s="124"/>
      <c r="C10" s="127"/>
      <c r="D10" s="130"/>
      <c r="E10" s="130"/>
      <c r="F10" s="1" t="s">
        <v>409</v>
      </c>
      <c r="G10" s="1" t="s">
        <v>410</v>
      </c>
      <c r="H10" s="1" t="s">
        <v>411</v>
      </c>
      <c r="I10" s="1" t="s">
        <v>409</v>
      </c>
      <c r="J10" s="1" t="s">
        <v>410</v>
      </c>
      <c r="K10" s="1" t="s">
        <v>411</v>
      </c>
      <c r="L10" s="1" t="s">
        <v>409</v>
      </c>
      <c r="M10" s="1" t="s">
        <v>410</v>
      </c>
      <c r="N10" s="1" t="s">
        <v>411</v>
      </c>
    </row>
    <row r="11" spans="1:14" ht="26.25" customHeight="1">
      <c r="A11" s="37" t="s">
        <v>247</v>
      </c>
      <c r="B11" s="38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37.5">
      <c r="A12" s="3" t="s">
        <v>248</v>
      </c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8.75">
      <c r="A13" s="6" t="s">
        <v>249</v>
      </c>
      <c r="B13" s="18" t="s">
        <v>250</v>
      </c>
      <c r="C13" s="4">
        <v>22.140999999999998</v>
      </c>
      <c r="D13" s="34">
        <v>21.855</v>
      </c>
      <c r="E13" s="34">
        <v>21.6</v>
      </c>
      <c r="F13" s="34">
        <v>21.347000000000001</v>
      </c>
      <c r="G13" s="34">
        <v>21.361000000000001</v>
      </c>
      <c r="H13" s="34">
        <v>21.373999999999999</v>
      </c>
      <c r="I13" s="34">
        <v>21.114000000000001</v>
      </c>
      <c r="J13" s="34">
        <v>21.152000000000001</v>
      </c>
      <c r="K13" s="34">
        <v>21.193000000000001</v>
      </c>
      <c r="L13" s="34">
        <v>20.919</v>
      </c>
      <c r="M13" s="34">
        <v>20.978999999999999</v>
      </c>
      <c r="N13" s="34">
        <v>21.045999999999999</v>
      </c>
    </row>
    <row r="14" spans="1:14" ht="18.75">
      <c r="A14" s="6" t="s">
        <v>252</v>
      </c>
      <c r="B14" s="18" t="s">
        <v>250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 ht="18.75">
      <c r="A15" s="6" t="s">
        <v>253</v>
      </c>
      <c r="B15" s="18" t="s">
        <v>250</v>
      </c>
      <c r="C15" s="4">
        <v>22.140999999999998</v>
      </c>
      <c r="D15" s="34">
        <v>21.855</v>
      </c>
      <c r="E15" s="34">
        <v>21.6</v>
      </c>
      <c r="F15" s="34">
        <v>21.347000000000001</v>
      </c>
      <c r="G15" s="34">
        <v>21.361000000000001</v>
      </c>
      <c r="H15" s="34">
        <v>21.373999999999999</v>
      </c>
      <c r="I15" s="34">
        <v>21.114000000000001</v>
      </c>
      <c r="J15" s="34">
        <v>21.152000000000001</v>
      </c>
      <c r="K15" s="34">
        <v>21.193000000000001</v>
      </c>
      <c r="L15" s="34">
        <v>20.919</v>
      </c>
      <c r="M15" s="34">
        <v>20.978999999999999</v>
      </c>
      <c r="N15" s="34">
        <v>21.045999999999999</v>
      </c>
    </row>
    <row r="16" spans="1:14" ht="93.75">
      <c r="A16" s="6" t="s">
        <v>254</v>
      </c>
      <c r="B16" s="18" t="s">
        <v>255</v>
      </c>
      <c r="C16" s="4">
        <v>11.3</v>
      </c>
      <c r="D16" s="5">
        <v>8.6</v>
      </c>
      <c r="E16" s="5">
        <v>8.3000000000000007</v>
      </c>
      <c r="F16" s="5">
        <v>8.1999999999999993</v>
      </c>
      <c r="G16" s="5">
        <v>8.1999999999999993</v>
      </c>
      <c r="H16" s="5">
        <v>8.3000000000000007</v>
      </c>
      <c r="I16" s="5">
        <v>7.6</v>
      </c>
      <c r="J16" s="5">
        <v>7.8</v>
      </c>
      <c r="K16" s="5">
        <v>8</v>
      </c>
      <c r="L16" s="5">
        <v>7.2</v>
      </c>
      <c r="M16" s="5">
        <v>7.3</v>
      </c>
      <c r="N16" s="5">
        <v>7.6</v>
      </c>
    </row>
    <row r="17" spans="1:14" ht="93.75">
      <c r="A17" s="6" t="s">
        <v>256</v>
      </c>
      <c r="B17" s="18" t="s">
        <v>257</v>
      </c>
      <c r="C17" s="4">
        <v>16.600000000000001</v>
      </c>
      <c r="D17" s="5">
        <v>15.6</v>
      </c>
      <c r="E17" s="5">
        <v>12.9</v>
      </c>
      <c r="F17" s="5">
        <v>12.6</v>
      </c>
      <c r="G17" s="5">
        <v>12.4</v>
      </c>
      <c r="H17" s="5">
        <v>11.7</v>
      </c>
      <c r="I17" s="5">
        <v>11.4</v>
      </c>
      <c r="J17" s="5">
        <v>10.9</v>
      </c>
      <c r="K17" s="5">
        <v>9.9</v>
      </c>
      <c r="L17" s="5">
        <v>11</v>
      </c>
      <c r="M17" s="5">
        <v>10.5</v>
      </c>
      <c r="N17" s="5">
        <v>10.199999999999999</v>
      </c>
    </row>
    <row r="18" spans="1:14" ht="56.25">
      <c r="A18" s="6" t="s">
        <v>258</v>
      </c>
      <c r="B18" s="18" t="s">
        <v>259</v>
      </c>
      <c r="C18" s="4">
        <v>-5.3</v>
      </c>
      <c r="D18" s="5">
        <v>-7</v>
      </c>
      <c r="E18" s="5">
        <v>-4.58</v>
      </c>
      <c r="F18" s="5">
        <v>-4.5</v>
      </c>
      <c r="G18" s="5">
        <v>-4.17</v>
      </c>
      <c r="H18" s="5">
        <v>-3.37</v>
      </c>
      <c r="I18" s="5">
        <v>-3.79</v>
      </c>
      <c r="J18" s="5">
        <v>-3.03</v>
      </c>
      <c r="K18" s="5">
        <v>-1.89</v>
      </c>
      <c r="L18" s="5">
        <v>-3.82</v>
      </c>
      <c r="M18" s="5">
        <v>-3.15</v>
      </c>
      <c r="N18" s="5">
        <v>-2.61</v>
      </c>
    </row>
    <row r="19" spans="1:14" ht="37.5">
      <c r="A19" s="6" t="s">
        <v>501</v>
      </c>
      <c r="B19" s="18" t="s">
        <v>214</v>
      </c>
      <c r="C19" s="4">
        <v>0.999</v>
      </c>
      <c r="D19" s="34">
        <v>0.92400000000000004</v>
      </c>
      <c r="E19" s="63">
        <v>0.9</v>
      </c>
      <c r="F19" s="5">
        <v>0.9</v>
      </c>
      <c r="G19" s="5">
        <v>0.91</v>
      </c>
      <c r="H19" s="5">
        <v>0.92</v>
      </c>
      <c r="I19" s="5">
        <v>0.9</v>
      </c>
      <c r="J19" s="5">
        <v>0.91</v>
      </c>
      <c r="K19" s="5">
        <v>0.92</v>
      </c>
      <c r="L19" s="5">
        <v>0.9</v>
      </c>
      <c r="M19" s="5">
        <v>0.91</v>
      </c>
      <c r="N19" s="5">
        <v>0.92</v>
      </c>
    </row>
    <row r="20" spans="1:14" ht="37.5">
      <c r="A20" s="6" t="s">
        <v>502</v>
      </c>
      <c r="B20" s="18" t="s">
        <v>214</v>
      </c>
      <c r="C20" s="4">
        <v>1.0940000000000001</v>
      </c>
      <c r="D20" s="34">
        <v>1.133</v>
      </c>
      <c r="E20" s="5">
        <v>0.95</v>
      </c>
      <c r="F20" s="5">
        <v>1.1599999999999999</v>
      </c>
      <c r="G20" s="5">
        <v>1.1499999999999999</v>
      </c>
      <c r="H20" s="5">
        <v>1.1499999999999999</v>
      </c>
      <c r="I20" s="5">
        <v>0.93</v>
      </c>
      <c r="J20" s="5">
        <v>0.93500000000000005</v>
      </c>
      <c r="K20" s="5">
        <v>0.94</v>
      </c>
      <c r="L20" s="5">
        <v>1.1000000000000001</v>
      </c>
      <c r="M20" s="5">
        <v>1.1000000000000001</v>
      </c>
      <c r="N20" s="5">
        <v>1.1000000000000001</v>
      </c>
    </row>
    <row r="21" spans="1:14" ht="56.25">
      <c r="A21" s="6" t="s">
        <v>260</v>
      </c>
      <c r="B21" s="18" t="s">
        <v>261</v>
      </c>
      <c r="C21" s="4">
        <v>-42.9</v>
      </c>
      <c r="D21" s="5">
        <v>-95.6</v>
      </c>
      <c r="E21" s="5">
        <v>-23.1</v>
      </c>
      <c r="F21" s="5">
        <v>-121.8</v>
      </c>
      <c r="G21" s="5">
        <v>-23.1</v>
      </c>
      <c r="H21" s="5">
        <v>-107.6</v>
      </c>
      <c r="I21" s="5">
        <v>-14.2</v>
      </c>
      <c r="J21" s="5">
        <v>-112.4</v>
      </c>
      <c r="K21" s="5">
        <v>-9.4</v>
      </c>
      <c r="L21" s="5">
        <v>-95.6</v>
      </c>
      <c r="M21" s="5">
        <v>-90.6</v>
      </c>
      <c r="N21" s="5">
        <v>-85.5</v>
      </c>
    </row>
    <row r="22" spans="1:14" ht="18.75">
      <c r="A22" s="3" t="s">
        <v>262</v>
      </c>
      <c r="B22" s="18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8.75">
      <c r="A23" s="3" t="s">
        <v>263</v>
      </c>
      <c r="B23" s="18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.75">
      <c r="A24" s="6" t="s">
        <v>264</v>
      </c>
      <c r="B24" s="18" t="s">
        <v>265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8.75">
      <c r="A25" s="37" t="s">
        <v>266</v>
      </c>
      <c r="B25" s="52"/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ht="56.25">
      <c r="A26" s="7" t="s">
        <v>267</v>
      </c>
      <c r="B26" s="18" t="s">
        <v>265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93.75">
      <c r="A27" s="6" t="s">
        <v>268</v>
      </c>
      <c r="B27" s="18" t="s">
        <v>87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56.25">
      <c r="A28" s="6" t="s">
        <v>269</v>
      </c>
      <c r="B28" s="18" t="s">
        <v>251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37.5">
      <c r="A29" s="37" t="s">
        <v>445</v>
      </c>
      <c r="B29" s="52"/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ht="93.75">
      <c r="A30" s="6" t="s">
        <v>270</v>
      </c>
      <c r="B30" s="18" t="s">
        <v>87</v>
      </c>
      <c r="C30" s="4">
        <v>86.2</v>
      </c>
      <c r="D30" s="63">
        <v>101.8</v>
      </c>
      <c r="E30" s="63">
        <v>100.8</v>
      </c>
      <c r="F30" s="63">
        <v>100.3</v>
      </c>
      <c r="G30" s="63">
        <v>100.8</v>
      </c>
      <c r="H30" s="63">
        <v>101.2</v>
      </c>
      <c r="I30" s="63">
        <v>100.7</v>
      </c>
      <c r="J30" s="63">
        <v>100.8</v>
      </c>
      <c r="K30" s="63">
        <v>100.9</v>
      </c>
      <c r="L30" s="63">
        <v>100.8</v>
      </c>
      <c r="M30" s="63">
        <v>100.9</v>
      </c>
      <c r="N30" s="63">
        <v>101</v>
      </c>
    </row>
    <row r="31" spans="1:14" ht="18.75">
      <c r="A31" s="17" t="s">
        <v>271</v>
      </c>
      <c r="B31" s="18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93.75">
      <c r="A32" s="22" t="s">
        <v>281</v>
      </c>
      <c r="B32" s="18" t="s">
        <v>265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</row>
    <row r="33" spans="1:14" ht="42" customHeight="1">
      <c r="A33" s="22" t="s">
        <v>282</v>
      </c>
      <c r="B33" s="18" t="s">
        <v>222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35.25" customHeight="1">
      <c r="A34" s="22" t="s">
        <v>283</v>
      </c>
      <c r="B34" s="18" t="s">
        <v>251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93.75">
      <c r="A35" s="22" t="s">
        <v>284</v>
      </c>
      <c r="B35" s="18" t="s">
        <v>87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93.75">
      <c r="A36" s="22" t="s">
        <v>285</v>
      </c>
      <c r="B36" s="18" t="s">
        <v>265</v>
      </c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93.75">
      <c r="A37" s="22" t="s">
        <v>286</v>
      </c>
      <c r="B37" s="18" t="s">
        <v>222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56.25">
      <c r="A38" s="22" t="s">
        <v>287</v>
      </c>
      <c r="B38" s="18" t="s">
        <v>251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93.75">
      <c r="A39" s="22" t="s">
        <v>288</v>
      </c>
      <c r="B39" s="18" t="s">
        <v>87</v>
      </c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93.75">
      <c r="A40" s="22" t="s">
        <v>437</v>
      </c>
      <c r="B40" s="18" t="s">
        <v>265</v>
      </c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93.75">
      <c r="A41" s="22" t="s">
        <v>438</v>
      </c>
      <c r="B41" s="18" t="s">
        <v>222</v>
      </c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56.25">
      <c r="A42" s="22" t="s">
        <v>439</v>
      </c>
      <c r="B42" s="18" t="s">
        <v>251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93.75">
      <c r="A43" s="22" t="s">
        <v>440</v>
      </c>
      <c r="B43" s="18" t="s">
        <v>87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93.75">
      <c r="A44" s="22" t="s">
        <v>289</v>
      </c>
      <c r="B44" s="18" t="s">
        <v>265</v>
      </c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93.75">
      <c r="A45" s="22" t="s">
        <v>290</v>
      </c>
      <c r="B45" s="18" t="s">
        <v>222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56.25">
      <c r="A46" s="22" t="s">
        <v>291</v>
      </c>
      <c r="B46" s="18" t="s">
        <v>251</v>
      </c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93.75">
      <c r="A47" s="22" t="s">
        <v>292</v>
      </c>
      <c r="B47" s="18" t="s">
        <v>87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93.75">
      <c r="A48" s="22" t="s">
        <v>293</v>
      </c>
      <c r="B48" s="18" t="s">
        <v>265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93.75">
      <c r="A49" s="22" t="s">
        <v>294</v>
      </c>
      <c r="B49" s="18" t="s">
        <v>222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56.25">
      <c r="A50" s="22" t="s">
        <v>295</v>
      </c>
      <c r="B50" s="18" t="s">
        <v>251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93.75">
      <c r="A51" s="22" t="s">
        <v>296</v>
      </c>
      <c r="B51" s="18" t="s">
        <v>87</v>
      </c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12.5">
      <c r="A52" s="22" t="s">
        <v>441</v>
      </c>
      <c r="B52" s="18" t="s">
        <v>265</v>
      </c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93.75">
      <c r="A53" s="22" t="s">
        <v>442</v>
      </c>
      <c r="B53" s="18" t="s">
        <v>222</v>
      </c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56.25">
      <c r="A54" s="22" t="s">
        <v>443</v>
      </c>
      <c r="B54" s="18" t="s">
        <v>251</v>
      </c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93.75">
      <c r="A55" s="22" t="s">
        <v>444</v>
      </c>
      <c r="B55" s="18" t="s">
        <v>87</v>
      </c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8.75">
      <c r="A56" s="17" t="s">
        <v>272</v>
      </c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03.5" customHeight="1">
      <c r="A57" s="17" t="s">
        <v>297</v>
      </c>
      <c r="B57" s="4" t="s">
        <v>265</v>
      </c>
      <c r="C57" s="1">
        <v>41.2</v>
      </c>
      <c r="D57" s="77">
        <v>38.741</v>
      </c>
      <c r="E57" s="78">
        <v>38.9</v>
      </c>
      <c r="F57" s="78">
        <v>39.6</v>
      </c>
      <c r="G57" s="78">
        <v>39.799999999999997</v>
      </c>
      <c r="H57" s="78">
        <v>40.6</v>
      </c>
      <c r="I57" s="78">
        <v>41.3</v>
      </c>
      <c r="J57" s="78">
        <v>41.7</v>
      </c>
      <c r="K57" s="78">
        <v>42.6</v>
      </c>
      <c r="L57" s="78">
        <v>43.2</v>
      </c>
      <c r="M57" s="78">
        <v>43.8</v>
      </c>
      <c r="N57" s="78">
        <v>44.8</v>
      </c>
    </row>
    <row r="58" spans="1:14" ht="93.75">
      <c r="A58" s="22" t="s">
        <v>298</v>
      </c>
      <c r="B58" s="4" t="s">
        <v>222</v>
      </c>
      <c r="C58" s="4">
        <v>84.6</v>
      </c>
      <c r="D58" s="63">
        <v>94</v>
      </c>
      <c r="E58" s="63">
        <v>100.5</v>
      </c>
      <c r="F58" s="63">
        <v>101.9</v>
      </c>
      <c r="G58" s="63">
        <v>102.4</v>
      </c>
      <c r="H58" s="63">
        <v>104.2</v>
      </c>
      <c r="I58" s="63">
        <v>104.2</v>
      </c>
      <c r="J58" s="63">
        <v>104.6</v>
      </c>
      <c r="K58" s="63">
        <v>105</v>
      </c>
      <c r="L58" s="63">
        <v>104.6</v>
      </c>
      <c r="M58" s="63">
        <v>105</v>
      </c>
      <c r="N58" s="63">
        <v>105.2</v>
      </c>
    </row>
    <row r="59" spans="1:14" ht="56.25">
      <c r="A59" s="22" t="s">
        <v>299</v>
      </c>
      <c r="B59" s="4" t="s">
        <v>251</v>
      </c>
      <c r="C59" s="4">
        <v>114</v>
      </c>
      <c r="D59" s="63">
        <v>102.1</v>
      </c>
      <c r="E59" s="63">
        <v>103.2</v>
      </c>
      <c r="F59" s="63">
        <v>104.1</v>
      </c>
      <c r="G59" s="63">
        <v>104.4</v>
      </c>
      <c r="H59" s="63">
        <v>104.2</v>
      </c>
      <c r="I59" s="63">
        <v>103.8</v>
      </c>
      <c r="J59" s="63">
        <v>104.1</v>
      </c>
      <c r="K59" s="63">
        <v>104.4</v>
      </c>
      <c r="L59" s="63">
        <v>103.9</v>
      </c>
      <c r="M59" s="63">
        <v>104.2</v>
      </c>
      <c r="N59" s="63">
        <v>104.1</v>
      </c>
    </row>
    <row r="60" spans="1:14" ht="93.75">
      <c r="A60" s="22" t="s">
        <v>300</v>
      </c>
      <c r="B60" s="4" t="s">
        <v>87</v>
      </c>
      <c r="C60" s="4">
        <v>74.2</v>
      </c>
      <c r="D60" s="5">
        <v>92</v>
      </c>
      <c r="E60" s="5">
        <v>97.4</v>
      </c>
      <c r="F60" s="5">
        <v>97.8</v>
      </c>
      <c r="G60" s="5">
        <v>98.1</v>
      </c>
      <c r="H60" s="5">
        <v>100</v>
      </c>
      <c r="I60" s="5">
        <v>100.4</v>
      </c>
      <c r="J60" s="5">
        <v>100.5</v>
      </c>
      <c r="K60" s="5">
        <v>100.6</v>
      </c>
      <c r="L60" s="5">
        <v>100.7</v>
      </c>
      <c r="M60" s="5">
        <v>100.8</v>
      </c>
      <c r="N60" s="5">
        <v>101</v>
      </c>
    </row>
    <row r="61" spans="1:14" ht="99.75" customHeight="1">
      <c r="A61" s="17" t="s">
        <v>301</v>
      </c>
      <c r="B61" s="4" t="s">
        <v>265</v>
      </c>
      <c r="C61" s="1">
        <v>38.832000000000001</v>
      </c>
      <c r="D61" s="77">
        <v>36.89</v>
      </c>
      <c r="E61" s="78">
        <v>37</v>
      </c>
      <c r="F61" s="78">
        <v>37.6</v>
      </c>
      <c r="G61" s="78">
        <v>37.799999999999997</v>
      </c>
      <c r="H61" s="78">
        <v>38.5</v>
      </c>
      <c r="I61" s="78">
        <v>39.200000000000003</v>
      </c>
      <c r="J61" s="78">
        <v>39.5</v>
      </c>
      <c r="K61" s="78">
        <v>40.5</v>
      </c>
      <c r="L61" s="78">
        <v>41</v>
      </c>
      <c r="M61" s="78">
        <v>41.5</v>
      </c>
      <c r="N61" s="78">
        <v>42.4</v>
      </c>
    </row>
    <row r="62" spans="1:14" ht="93.75">
      <c r="A62" s="22" t="s">
        <v>302</v>
      </c>
      <c r="B62" s="4" t="s">
        <v>222</v>
      </c>
      <c r="C62" s="4">
        <v>121.7</v>
      </c>
      <c r="D62" s="63">
        <v>95</v>
      </c>
      <c r="E62" s="63">
        <v>100.3</v>
      </c>
      <c r="F62" s="63">
        <v>101.7</v>
      </c>
      <c r="G62" s="63">
        <v>102.2</v>
      </c>
      <c r="H62" s="63">
        <v>104.2</v>
      </c>
      <c r="I62" s="63">
        <v>104.1</v>
      </c>
      <c r="J62" s="63">
        <v>104.5</v>
      </c>
      <c r="K62" s="63">
        <v>105</v>
      </c>
      <c r="L62" s="63">
        <v>104.6</v>
      </c>
      <c r="M62" s="63">
        <v>105</v>
      </c>
      <c r="N62" s="63">
        <v>105.1</v>
      </c>
    </row>
    <row r="63" spans="1:14" ht="56.25">
      <c r="A63" s="22" t="s">
        <v>303</v>
      </c>
      <c r="B63" s="4" t="s">
        <v>251</v>
      </c>
      <c r="C63" s="4">
        <v>147.19999999999999</v>
      </c>
      <c r="D63" s="5">
        <v>103.9</v>
      </c>
      <c r="E63" s="79">
        <v>103.1</v>
      </c>
      <c r="F63" s="80">
        <v>104.10960007772867</v>
      </c>
      <c r="G63" s="80">
        <v>104.30867923402405</v>
      </c>
      <c r="H63" s="81">
        <v>104.15652651467886</v>
      </c>
      <c r="I63" s="80">
        <v>103.73329307114187</v>
      </c>
      <c r="J63" s="80">
        <v>104.02659621017531</v>
      </c>
      <c r="K63" s="80">
        <v>104.33479312113994</v>
      </c>
      <c r="L63" s="80">
        <v>103.8494542292742</v>
      </c>
      <c r="M63" s="80">
        <v>104.1431563935362</v>
      </c>
      <c r="N63" s="80">
        <v>104.08463865103741</v>
      </c>
    </row>
    <row r="64" spans="1:14" ht="93.75">
      <c r="A64" s="22" t="s">
        <v>304</v>
      </c>
      <c r="B64" s="4" t="s">
        <v>87</v>
      </c>
      <c r="C64" s="82">
        <v>82.7</v>
      </c>
      <c r="D64" s="82">
        <v>91.4</v>
      </c>
      <c r="E64" s="82">
        <v>97.3</v>
      </c>
      <c r="F64" s="82">
        <v>97.7</v>
      </c>
      <c r="G64" s="82">
        <v>98</v>
      </c>
      <c r="H64" s="82">
        <v>100</v>
      </c>
      <c r="I64" s="82">
        <v>100.4</v>
      </c>
      <c r="J64" s="82">
        <v>100.5</v>
      </c>
      <c r="K64" s="82">
        <v>100.6</v>
      </c>
      <c r="L64" s="82">
        <v>100.7</v>
      </c>
      <c r="M64" s="82">
        <v>100.8</v>
      </c>
      <c r="N64" s="82">
        <v>101</v>
      </c>
    </row>
    <row r="65" spans="1:14" ht="93.75">
      <c r="A65" s="22" t="s">
        <v>305</v>
      </c>
      <c r="B65" s="18" t="s">
        <v>265</v>
      </c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93.75">
      <c r="A66" s="22" t="s">
        <v>306</v>
      </c>
      <c r="B66" s="18" t="s">
        <v>222</v>
      </c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56.25">
      <c r="A67" s="22" t="s">
        <v>307</v>
      </c>
      <c r="B67" s="18" t="s">
        <v>251</v>
      </c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93.75">
      <c r="A68" s="22" t="s">
        <v>308</v>
      </c>
      <c r="B68" s="18" t="s">
        <v>87</v>
      </c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93.75">
      <c r="A69" s="22" t="s">
        <v>309</v>
      </c>
      <c r="B69" s="18" t="s">
        <v>265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93.75">
      <c r="A70" s="22" t="s">
        <v>310</v>
      </c>
      <c r="B70" s="18" t="s">
        <v>222</v>
      </c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56.25">
      <c r="A71" s="22" t="s">
        <v>311</v>
      </c>
      <c r="B71" s="18" t="s">
        <v>251</v>
      </c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93.75">
      <c r="A72" s="22" t="s">
        <v>312</v>
      </c>
      <c r="B72" s="18" t="s">
        <v>87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93.75">
      <c r="A73" s="22" t="s">
        <v>313</v>
      </c>
      <c r="B73" s="18" t="s">
        <v>265</v>
      </c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93.75">
      <c r="A74" s="22" t="s">
        <v>314</v>
      </c>
      <c r="B74" s="18" t="s">
        <v>222</v>
      </c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56.25">
      <c r="A75" s="22" t="s">
        <v>315</v>
      </c>
      <c r="B75" s="18" t="s">
        <v>251</v>
      </c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56.25">
      <c r="A76" s="22" t="s">
        <v>316</v>
      </c>
      <c r="B76" s="18" t="s">
        <v>251</v>
      </c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93.75">
      <c r="A77" s="22" t="s">
        <v>317</v>
      </c>
      <c r="B77" s="18" t="s">
        <v>265</v>
      </c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93.75">
      <c r="A78" s="22" t="s">
        <v>318</v>
      </c>
      <c r="B78" s="18" t="s">
        <v>222</v>
      </c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56.25">
      <c r="A79" s="22" t="s">
        <v>319</v>
      </c>
      <c r="B79" s="18" t="s">
        <v>251</v>
      </c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93.75">
      <c r="A80" s="22" t="s">
        <v>320</v>
      </c>
      <c r="B80" s="18" t="s">
        <v>87</v>
      </c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93.75">
      <c r="A81" s="22" t="s">
        <v>321</v>
      </c>
      <c r="B81" s="4" t="s">
        <v>265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93.75">
      <c r="A82" s="22" t="s">
        <v>322</v>
      </c>
      <c r="B82" s="4" t="s">
        <v>222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56.25">
      <c r="A83" s="22" t="s">
        <v>323</v>
      </c>
      <c r="B83" s="4" t="s">
        <v>251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93.75">
      <c r="A84" s="22" t="s">
        <v>324</v>
      </c>
      <c r="B84" s="4" t="s">
        <v>87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68.75">
      <c r="A85" s="17" t="s">
        <v>325</v>
      </c>
      <c r="B85" s="4" t="s">
        <v>265</v>
      </c>
      <c r="C85" s="84">
        <v>0</v>
      </c>
      <c r="D85" s="84">
        <v>5.3999999999999999E-2</v>
      </c>
      <c r="E85" s="85">
        <v>5.5353563999999994E-2</v>
      </c>
      <c r="F85" s="85">
        <v>5.7525017044671771E-2</v>
      </c>
      <c r="G85" s="85">
        <v>5.8174737703091978E-2</v>
      </c>
      <c r="H85" s="85">
        <v>5.814198679378877E-2</v>
      </c>
      <c r="I85" s="85">
        <v>5.9720083181155272E-2</v>
      </c>
      <c r="J85" s="85">
        <v>6.0439634112255079E-2</v>
      </c>
      <c r="K85" s="85">
        <v>6.0466547471757295E-2</v>
      </c>
      <c r="L85" s="85">
        <v>6.208313966327822E-2</v>
      </c>
      <c r="M85" s="85">
        <v>6.2994953466727163E-2</v>
      </c>
      <c r="N85" s="85">
        <v>6.2936982126601301E-2</v>
      </c>
    </row>
    <row r="86" spans="1:14" ht="93.75">
      <c r="A86" s="22" t="s">
        <v>326</v>
      </c>
      <c r="B86" s="4" t="s">
        <v>222</v>
      </c>
      <c r="C86" s="79">
        <v>0</v>
      </c>
      <c r="D86" s="83">
        <v>0</v>
      </c>
      <c r="E86" s="83">
        <v>102.50659999999998</v>
      </c>
      <c r="F86" s="83">
        <v>103.9228784702495</v>
      </c>
      <c r="G86" s="83">
        <v>105.09664328586319</v>
      </c>
      <c r="H86" s="83">
        <v>105.03747652777837</v>
      </c>
      <c r="I86" s="83">
        <v>103.81584612965675</v>
      </c>
      <c r="J86" s="83">
        <v>103.89326449690674</v>
      </c>
      <c r="K86" s="83">
        <v>103.99807575584406</v>
      </c>
      <c r="L86" s="83">
        <v>103.95688745937414</v>
      </c>
      <c r="M86" s="83">
        <v>104.22788686927863</v>
      </c>
      <c r="N86" s="83">
        <v>104.08562214668846</v>
      </c>
    </row>
    <row r="87" spans="1:14" ht="93.75">
      <c r="A87" s="22" t="s">
        <v>327</v>
      </c>
      <c r="B87" s="4" t="s">
        <v>251</v>
      </c>
      <c r="C87" s="83">
        <v>0</v>
      </c>
      <c r="D87" s="83">
        <v>0</v>
      </c>
      <c r="E87" s="79">
        <v>102.2</v>
      </c>
      <c r="F87" s="80">
        <v>103.81905941083866</v>
      </c>
      <c r="G87" s="80">
        <v>104.88686954676965</v>
      </c>
      <c r="H87" s="80">
        <v>104.7233066079545</v>
      </c>
      <c r="I87" s="80">
        <v>103.60862887191293</v>
      </c>
      <c r="J87" s="80">
        <v>103.58251694606852</v>
      </c>
      <c r="K87" s="80">
        <v>103.58374079267337</v>
      </c>
      <c r="L87" s="80">
        <v>103.54271659300215</v>
      </c>
      <c r="M87" s="80">
        <v>103.70934016843646</v>
      </c>
      <c r="N87" s="80">
        <v>103.46483314780166</v>
      </c>
    </row>
    <row r="88" spans="1:14" ht="93.75">
      <c r="A88" s="22" t="s">
        <v>328</v>
      </c>
      <c r="B88" s="4" t="s">
        <v>251</v>
      </c>
      <c r="C88" s="93">
        <v>3.4</v>
      </c>
      <c r="D88" s="93">
        <v>0</v>
      </c>
      <c r="E88" s="93">
        <v>100.3</v>
      </c>
      <c r="F88" s="93">
        <v>100.1</v>
      </c>
      <c r="G88" s="93">
        <v>100.2</v>
      </c>
      <c r="H88" s="93">
        <v>100.3</v>
      </c>
      <c r="I88" s="93">
        <v>100.2</v>
      </c>
      <c r="J88" s="93">
        <v>100.3</v>
      </c>
      <c r="K88" s="93">
        <v>100.4</v>
      </c>
      <c r="L88" s="93">
        <v>100.4</v>
      </c>
      <c r="M88" s="93">
        <v>100.5</v>
      </c>
      <c r="N88" s="93">
        <v>100.6</v>
      </c>
    </row>
    <row r="89" spans="1:14" ht="112.5">
      <c r="A89" s="22" t="s">
        <v>329</v>
      </c>
      <c r="B89" s="4" t="s">
        <v>265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93.75">
      <c r="A90" s="22" t="s">
        <v>330</v>
      </c>
      <c r="B90" s="4" t="s">
        <v>222</v>
      </c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56.25">
      <c r="A91" s="22" t="s">
        <v>331</v>
      </c>
      <c r="B91" s="4" t="s">
        <v>251</v>
      </c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93.75">
      <c r="A92" s="22" t="s">
        <v>332</v>
      </c>
      <c r="B92" s="4" t="s">
        <v>87</v>
      </c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31.25">
      <c r="A93" s="17" t="s">
        <v>333</v>
      </c>
      <c r="B93" s="70" t="s">
        <v>265</v>
      </c>
      <c r="C93" s="84">
        <v>1.792</v>
      </c>
      <c r="D93" s="84">
        <v>1.167</v>
      </c>
      <c r="E93" s="85">
        <v>1.1890271250000002</v>
      </c>
      <c r="F93" s="85">
        <v>1.2429908100635418</v>
      </c>
      <c r="G93" s="85">
        <v>1.2514010553873962</v>
      </c>
      <c r="H93" s="85">
        <v>1.2527026038088793</v>
      </c>
      <c r="I93" s="85">
        <v>1.2968420431452508</v>
      </c>
      <c r="J93" s="85">
        <v>1.315091880256352</v>
      </c>
      <c r="K93" s="85">
        <v>1.3192981741644383</v>
      </c>
      <c r="L93" s="85">
        <v>1.3644625952155056</v>
      </c>
      <c r="M93" s="85">
        <v>1.3889986248094348</v>
      </c>
      <c r="N93" s="85">
        <v>1.3937988611178778</v>
      </c>
    </row>
    <row r="94" spans="1:14" ht="93.75">
      <c r="A94" s="22" t="s">
        <v>334</v>
      </c>
      <c r="B94" s="18" t="s">
        <v>222</v>
      </c>
      <c r="C94" s="79">
        <v>100.6</v>
      </c>
      <c r="D94" s="83">
        <v>65.122767857142861</v>
      </c>
      <c r="E94" s="83">
        <v>101.88750000000002</v>
      </c>
      <c r="F94" s="83">
        <v>104.53847384377725</v>
      </c>
      <c r="G94" s="83">
        <v>105.2457954134054</v>
      </c>
      <c r="H94" s="83">
        <v>105.35525872119015</v>
      </c>
      <c r="I94" s="83">
        <v>104.33239189266057</v>
      </c>
      <c r="J94" s="83">
        <v>105.08956138359969</v>
      </c>
      <c r="K94" s="83">
        <v>105.31615166704955</v>
      </c>
      <c r="L94" s="83">
        <v>105.21424736556611</v>
      </c>
      <c r="M94" s="83">
        <v>105.61989208987255</v>
      </c>
      <c r="N94" s="83">
        <v>105.64699386479661</v>
      </c>
    </row>
    <row r="95" spans="1:14" ht="56.25">
      <c r="A95" s="22" t="s">
        <v>335</v>
      </c>
      <c r="B95" s="18" t="s">
        <v>251</v>
      </c>
      <c r="C95" s="83">
        <v>100</v>
      </c>
      <c r="D95" s="83">
        <v>107.28627324076254</v>
      </c>
      <c r="E95" s="79">
        <v>104.5</v>
      </c>
      <c r="F95" s="80">
        <v>104.53847384377725</v>
      </c>
      <c r="G95" s="80">
        <v>105.14065475864676</v>
      </c>
      <c r="H95" s="80">
        <v>105.04013830627134</v>
      </c>
      <c r="I95" s="80">
        <v>104.22816372893165</v>
      </c>
      <c r="J95" s="80">
        <v>104.87980178003961</v>
      </c>
      <c r="K95" s="80">
        <v>104.89656540542785</v>
      </c>
      <c r="L95" s="80">
        <v>104.58672700354484</v>
      </c>
      <c r="M95" s="80">
        <v>104.88569224416339</v>
      </c>
      <c r="N95" s="80">
        <v>104.80852565952046</v>
      </c>
    </row>
    <row r="96" spans="1:14" ht="93.75">
      <c r="A96" s="22" t="s">
        <v>336</v>
      </c>
      <c r="B96" s="18" t="s">
        <v>87</v>
      </c>
      <c r="C96" s="82">
        <v>100.6</v>
      </c>
      <c r="D96" s="82">
        <v>60.7</v>
      </c>
      <c r="E96" s="82">
        <v>97.5</v>
      </c>
      <c r="F96" s="82">
        <v>100</v>
      </c>
      <c r="G96" s="82">
        <v>100.1</v>
      </c>
      <c r="H96" s="82">
        <v>100.3</v>
      </c>
      <c r="I96" s="82">
        <v>100.1</v>
      </c>
      <c r="J96" s="82">
        <v>100.2</v>
      </c>
      <c r="K96" s="82">
        <v>100.4</v>
      </c>
      <c r="L96" s="82">
        <v>100.6</v>
      </c>
      <c r="M96" s="82">
        <v>100.7</v>
      </c>
      <c r="N96" s="82">
        <v>100.8</v>
      </c>
    </row>
    <row r="97" spans="1:14" ht="93.75">
      <c r="A97" s="22" t="s">
        <v>337</v>
      </c>
      <c r="B97" s="4" t="s">
        <v>265</v>
      </c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93.75">
      <c r="A98" s="22" t="s">
        <v>338</v>
      </c>
      <c r="B98" s="4" t="s">
        <v>222</v>
      </c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56.25">
      <c r="A99" s="22" t="s">
        <v>339</v>
      </c>
      <c r="B99" s="4" t="s">
        <v>251</v>
      </c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93.75">
      <c r="A100" s="22" t="s">
        <v>340</v>
      </c>
      <c r="B100" s="4" t="s">
        <v>87</v>
      </c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12.5">
      <c r="A101" s="22" t="s">
        <v>341</v>
      </c>
      <c r="B101" s="4" t="s">
        <v>265</v>
      </c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93.75">
      <c r="A102" s="22" t="s">
        <v>342</v>
      </c>
      <c r="B102" s="4" t="s">
        <v>222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56.25">
      <c r="A103" s="22" t="s">
        <v>343</v>
      </c>
      <c r="B103" s="4" t="s">
        <v>251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93.75">
      <c r="A104" s="22" t="s">
        <v>344</v>
      </c>
      <c r="B104" s="4" t="s">
        <v>87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31.25">
      <c r="A105" s="22" t="s">
        <v>345</v>
      </c>
      <c r="B105" s="18" t="s">
        <v>265</v>
      </c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93.75">
      <c r="A106" s="22" t="s">
        <v>346</v>
      </c>
      <c r="B106" s="18" t="s">
        <v>222</v>
      </c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75">
      <c r="A107" s="22" t="s">
        <v>347</v>
      </c>
      <c r="B107" s="18" t="s">
        <v>251</v>
      </c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93.75">
      <c r="A108" s="22" t="s">
        <v>348</v>
      </c>
      <c r="B108" s="18" t="s">
        <v>87</v>
      </c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12.5">
      <c r="A109" s="22" t="s">
        <v>349</v>
      </c>
      <c r="B109" s="4" t="s">
        <v>265</v>
      </c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93.75">
      <c r="A110" s="22" t="s">
        <v>350</v>
      </c>
      <c r="B110" s="4" t="s">
        <v>222</v>
      </c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56.25">
      <c r="A111" s="22" t="s">
        <v>351</v>
      </c>
      <c r="B111" s="4" t="s">
        <v>251</v>
      </c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56.25">
      <c r="A112" s="22" t="s">
        <v>352</v>
      </c>
      <c r="B112" s="4" t="s">
        <v>251</v>
      </c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31.25">
      <c r="A113" s="22" t="s">
        <v>353</v>
      </c>
      <c r="B113" s="4" t="s">
        <v>265</v>
      </c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93.75">
      <c r="A114" s="22" t="s">
        <v>354</v>
      </c>
      <c r="B114" s="4" t="s">
        <v>222</v>
      </c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75">
      <c r="A115" s="22" t="s">
        <v>355</v>
      </c>
      <c r="B115" s="4" t="s">
        <v>251</v>
      </c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93.75">
      <c r="A116" s="22" t="s">
        <v>356</v>
      </c>
      <c r="B116" s="4" t="s">
        <v>87</v>
      </c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93.75">
      <c r="A117" s="22" t="s">
        <v>357</v>
      </c>
      <c r="B117" s="4" t="s">
        <v>265</v>
      </c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93.75">
      <c r="A118" s="22" t="s">
        <v>358</v>
      </c>
      <c r="B118" s="4" t="s">
        <v>222</v>
      </c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56.25">
      <c r="A119" s="22" t="s">
        <v>359</v>
      </c>
      <c r="B119" s="4" t="s">
        <v>251</v>
      </c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93.75">
      <c r="A120" s="22" t="s">
        <v>360</v>
      </c>
      <c r="B120" s="4" t="s">
        <v>87</v>
      </c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12.5">
      <c r="A121" s="22" t="s">
        <v>361</v>
      </c>
      <c r="B121" s="18" t="s">
        <v>265</v>
      </c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93.75">
      <c r="A122" s="22" t="s">
        <v>362</v>
      </c>
      <c r="B122" s="18" t="s">
        <v>222</v>
      </c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56.25">
      <c r="A123" s="22" t="s">
        <v>363</v>
      </c>
      <c r="B123" s="18" t="s">
        <v>251</v>
      </c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93.75">
      <c r="A124" s="22" t="s">
        <v>364</v>
      </c>
      <c r="B124" s="18" t="s">
        <v>87</v>
      </c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12.5">
      <c r="A125" s="22" t="s">
        <v>365</v>
      </c>
      <c r="B125" s="18" t="s">
        <v>265</v>
      </c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93.75">
      <c r="A126" s="22" t="s">
        <v>366</v>
      </c>
      <c r="B126" s="18" t="s">
        <v>222</v>
      </c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56.25">
      <c r="A127" s="22" t="s">
        <v>367</v>
      </c>
      <c r="B127" s="18" t="s">
        <v>251</v>
      </c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93.75">
      <c r="A128" s="22" t="s">
        <v>368</v>
      </c>
      <c r="B128" s="18" t="s">
        <v>87</v>
      </c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12.5">
      <c r="A129" s="22" t="s">
        <v>369</v>
      </c>
      <c r="B129" s="4" t="s">
        <v>265</v>
      </c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93.75">
      <c r="A130" s="22" t="s">
        <v>370</v>
      </c>
      <c r="B130" s="4" t="s">
        <v>222</v>
      </c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56.25">
      <c r="A131" s="22" t="s">
        <v>371</v>
      </c>
      <c r="B131" s="4" t="s">
        <v>251</v>
      </c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93.75">
      <c r="A132" s="22" t="s">
        <v>372</v>
      </c>
      <c r="B132" s="4" t="s">
        <v>87</v>
      </c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31.25">
      <c r="A133" s="17" t="s">
        <v>373</v>
      </c>
      <c r="B133" s="4" t="s">
        <v>265</v>
      </c>
      <c r="C133" s="86">
        <v>0.6</v>
      </c>
      <c r="D133" s="87">
        <v>0.63</v>
      </c>
      <c r="E133" s="88">
        <v>0.66756689999999996</v>
      </c>
      <c r="F133" s="88">
        <v>0.70693341889457828</v>
      </c>
      <c r="G133" s="88">
        <v>0.70806599729598907</v>
      </c>
      <c r="H133" s="88">
        <v>0.70832943100970081</v>
      </c>
      <c r="I133" s="88">
        <v>0.74658922946239659</v>
      </c>
      <c r="J133" s="88">
        <v>0.75171038678819035</v>
      </c>
      <c r="K133" s="88">
        <v>0.75327795385972141</v>
      </c>
      <c r="L133" s="88">
        <v>0.79014942271808053</v>
      </c>
      <c r="M133" s="88">
        <v>0.798363424493852</v>
      </c>
      <c r="N133" s="88">
        <v>0.79987278306931853</v>
      </c>
    </row>
    <row r="134" spans="1:14" ht="93.75">
      <c r="A134" s="22" t="s">
        <v>374</v>
      </c>
      <c r="B134" s="4" t="s">
        <v>222</v>
      </c>
      <c r="C134" s="79">
        <v>0</v>
      </c>
      <c r="D134" s="83">
        <v>105</v>
      </c>
      <c r="E134" s="83">
        <v>105.96299999999998</v>
      </c>
      <c r="F134" s="83">
        <v>105.89701480025123</v>
      </c>
      <c r="G134" s="83">
        <v>106.06667246323764</v>
      </c>
      <c r="H134" s="83">
        <v>106.10613423309347</v>
      </c>
      <c r="I134" s="83">
        <v>105.60955381481718</v>
      </c>
      <c r="J134" s="83">
        <v>106.16388721656929</v>
      </c>
      <c r="K134" s="83">
        <v>106.34570877366312</v>
      </c>
      <c r="L134" s="83">
        <v>105.83455955921714</v>
      </c>
      <c r="M134" s="83">
        <v>106.20625157316167</v>
      </c>
      <c r="N134" s="83">
        <v>106.18560903991015</v>
      </c>
    </row>
    <row r="135" spans="1:14" ht="56.25">
      <c r="A135" s="22" t="s">
        <v>375</v>
      </c>
      <c r="B135" s="4" t="s">
        <v>251</v>
      </c>
      <c r="C135" s="83">
        <v>0</v>
      </c>
      <c r="D135" s="83">
        <v>105.52763819095476</v>
      </c>
      <c r="E135" s="79">
        <v>104.5</v>
      </c>
      <c r="F135" s="80">
        <v>105.47511434287971</v>
      </c>
      <c r="G135" s="80">
        <v>105.53897757536083</v>
      </c>
      <c r="H135" s="80">
        <v>105.4732944662957</v>
      </c>
      <c r="I135" s="80">
        <v>105.08413314907183</v>
      </c>
      <c r="J135" s="80">
        <v>105.53070299857781</v>
      </c>
      <c r="K135" s="80">
        <v>105.60646352896039</v>
      </c>
      <c r="L135" s="80">
        <v>105.30801946190762</v>
      </c>
      <c r="M135" s="80">
        <v>105.57281468505136</v>
      </c>
      <c r="N135" s="80">
        <v>105.44747670298922</v>
      </c>
    </row>
    <row r="136" spans="1:14" ht="93.75">
      <c r="A136" s="22" t="s">
        <v>376</v>
      </c>
      <c r="B136" s="4" t="s">
        <v>87</v>
      </c>
      <c r="C136" s="82">
        <v>111.1</v>
      </c>
      <c r="D136" s="82">
        <v>99.5</v>
      </c>
      <c r="E136" s="82">
        <v>101.4</v>
      </c>
      <c r="F136" s="82">
        <v>100.4</v>
      </c>
      <c r="G136" s="82">
        <v>100.5</v>
      </c>
      <c r="H136" s="82">
        <v>100.6</v>
      </c>
      <c r="I136" s="82">
        <v>100.5</v>
      </c>
      <c r="J136" s="82">
        <v>100.6</v>
      </c>
      <c r="K136" s="82">
        <v>100.7</v>
      </c>
      <c r="L136" s="82">
        <v>100.5</v>
      </c>
      <c r="M136" s="82">
        <v>100.6</v>
      </c>
      <c r="N136" s="82">
        <v>100.7</v>
      </c>
    </row>
    <row r="137" spans="1:14" ht="112.5">
      <c r="A137" s="22" t="s">
        <v>377</v>
      </c>
      <c r="B137" s="18" t="s">
        <v>265</v>
      </c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93.75">
      <c r="A138" s="22" t="s">
        <v>378</v>
      </c>
      <c r="B138" s="18" t="s">
        <v>222</v>
      </c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56.25">
      <c r="A139" s="22" t="s">
        <v>379</v>
      </c>
      <c r="B139" s="18" t="s">
        <v>251</v>
      </c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93.75">
      <c r="A140" s="22" t="s">
        <v>380</v>
      </c>
      <c r="B140" s="18" t="s">
        <v>87</v>
      </c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12.5">
      <c r="A141" s="22" t="s">
        <v>381</v>
      </c>
      <c r="B141" s="18" t="s">
        <v>265</v>
      </c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93.75">
      <c r="A142" s="22" t="s">
        <v>382</v>
      </c>
      <c r="B142" s="18" t="s">
        <v>222</v>
      </c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56.25">
      <c r="A143" s="22" t="s">
        <v>383</v>
      </c>
      <c r="B143" s="18" t="s">
        <v>251</v>
      </c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93.75">
      <c r="A144" s="22" t="s">
        <v>384</v>
      </c>
      <c r="B144" s="18" t="s">
        <v>87</v>
      </c>
      <c r="C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93.75">
      <c r="A145" s="22" t="s">
        <v>385</v>
      </c>
      <c r="B145" s="18" t="s">
        <v>265</v>
      </c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93.75">
      <c r="A146" s="22" t="s">
        <v>386</v>
      </c>
      <c r="B146" s="18" t="s">
        <v>222</v>
      </c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56.25">
      <c r="A147" s="22" t="s">
        <v>387</v>
      </c>
      <c r="B147" s="18" t="s">
        <v>251</v>
      </c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93.75">
      <c r="A148" s="22" t="s">
        <v>388</v>
      </c>
      <c r="B148" s="18" t="s">
        <v>87</v>
      </c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12.5">
      <c r="A149" s="22" t="s">
        <v>389</v>
      </c>
      <c r="B149" s="18" t="s">
        <v>265</v>
      </c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93.75">
      <c r="A150" s="22" t="s">
        <v>390</v>
      </c>
      <c r="B150" s="18" t="s">
        <v>222</v>
      </c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56.25">
      <c r="A151" s="22" t="s">
        <v>391</v>
      </c>
      <c r="B151" s="18" t="s">
        <v>251</v>
      </c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93.75">
      <c r="A152" s="22" t="s">
        <v>392</v>
      </c>
      <c r="B152" s="18" t="s">
        <v>87</v>
      </c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93.75">
      <c r="A153" s="22" t="s">
        <v>393</v>
      </c>
      <c r="B153" s="18" t="s">
        <v>265</v>
      </c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93.75">
      <c r="A154" s="22" t="s">
        <v>394</v>
      </c>
      <c r="B154" s="18" t="s">
        <v>222</v>
      </c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56.25">
      <c r="A155" s="22" t="s">
        <v>395</v>
      </c>
      <c r="B155" s="18" t="s">
        <v>251</v>
      </c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93.75">
      <c r="A156" s="22" t="s">
        <v>396</v>
      </c>
      <c r="B156" s="18" t="s">
        <v>87</v>
      </c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56.25">
      <c r="A157" s="17" t="s">
        <v>397</v>
      </c>
      <c r="B157" s="4"/>
      <c r="C157" s="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2.5" customHeight="1">
      <c r="A158" s="17" t="s">
        <v>431</v>
      </c>
      <c r="B158" s="4" t="s">
        <v>265</v>
      </c>
      <c r="C158" s="84">
        <v>182.84399999999999</v>
      </c>
      <c r="D158" s="84">
        <v>204.81100000000001</v>
      </c>
      <c r="E158" s="89">
        <v>218.89298511600006</v>
      </c>
      <c r="F158" s="89">
        <v>230.82355528711881</v>
      </c>
      <c r="G158" s="89">
        <v>232.19886941991206</v>
      </c>
      <c r="H158" s="89">
        <v>232.4280884420443</v>
      </c>
      <c r="I158" s="89">
        <v>244.92056791935741</v>
      </c>
      <c r="J158" s="89">
        <v>246.62454337485437</v>
      </c>
      <c r="K158" s="89">
        <v>247.11291167691178</v>
      </c>
      <c r="L158" s="89">
        <v>256.75824734216735</v>
      </c>
      <c r="M158" s="89">
        <v>258.80107322095296</v>
      </c>
      <c r="N158" s="89">
        <v>259.57055415364823</v>
      </c>
    </row>
    <row r="159" spans="1:14" ht="93.75">
      <c r="A159" s="22" t="s">
        <v>432</v>
      </c>
      <c r="B159" s="4" t="s">
        <v>222</v>
      </c>
      <c r="C159" s="90">
        <v>138</v>
      </c>
      <c r="D159" s="83">
        <v>112.01406663603947</v>
      </c>
      <c r="E159" s="83">
        <v>106.87560000000002</v>
      </c>
      <c r="F159" s="83">
        <v>105.45041229384134</v>
      </c>
      <c r="G159" s="83">
        <v>106.0787166372009</v>
      </c>
      <c r="H159" s="83">
        <v>106.18343402776085</v>
      </c>
      <c r="I159" s="83">
        <v>106.1072677849986</v>
      </c>
      <c r="J159" s="83">
        <v>106.21263746502343</v>
      </c>
      <c r="K159" s="83">
        <v>106.31800714504827</v>
      </c>
      <c r="L159" s="83">
        <v>104.83327289470749</v>
      </c>
      <c r="M159" s="83">
        <v>104.9372741574998</v>
      </c>
      <c r="N159" s="83">
        <v>105.04127542029218</v>
      </c>
    </row>
    <row r="160" spans="1:14" ht="75">
      <c r="A160" s="22" t="s">
        <v>433</v>
      </c>
      <c r="B160" s="4" t="s">
        <v>251</v>
      </c>
      <c r="C160" s="83">
        <v>139.11290322580646</v>
      </c>
      <c r="D160" s="83">
        <v>105.27637841733033</v>
      </c>
      <c r="E160" s="79">
        <v>105.4</v>
      </c>
      <c r="F160" s="80">
        <v>104.71739055992188</v>
      </c>
      <c r="G160" s="80">
        <v>104.71739055992192</v>
      </c>
      <c r="H160" s="80">
        <v>104.71739055992192</v>
      </c>
      <c r="I160" s="80">
        <v>105.3696800248248</v>
      </c>
      <c r="J160" s="80">
        <v>105.36968002482485</v>
      </c>
      <c r="K160" s="80">
        <v>105.36968002482485</v>
      </c>
      <c r="L160" s="80">
        <v>104.00126279236852</v>
      </c>
      <c r="M160" s="80">
        <v>104.00126279236849</v>
      </c>
      <c r="N160" s="80">
        <v>104.00126279236849</v>
      </c>
    </row>
    <row r="161" spans="1:14" ht="93.75">
      <c r="A161" s="22" t="s">
        <v>434</v>
      </c>
      <c r="B161" s="4" t="s">
        <v>87</v>
      </c>
      <c r="C161" s="91">
        <v>99.2</v>
      </c>
      <c r="D161" s="91">
        <v>106.4</v>
      </c>
      <c r="E161" s="91">
        <v>101.4</v>
      </c>
      <c r="F161" s="91">
        <v>100.7</v>
      </c>
      <c r="G161" s="91">
        <v>101.3</v>
      </c>
      <c r="H161" s="91">
        <v>101.4</v>
      </c>
      <c r="I161" s="91">
        <v>100.7</v>
      </c>
      <c r="J161" s="91">
        <v>100.8</v>
      </c>
      <c r="K161" s="91">
        <v>100.9</v>
      </c>
      <c r="L161" s="91">
        <v>100.8</v>
      </c>
      <c r="M161" s="91">
        <v>100.9</v>
      </c>
      <c r="N161" s="91">
        <v>101</v>
      </c>
    </row>
    <row r="162" spans="1:14" ht="75">
      <c r="A162" s="17" t="s">
        <v>402</v>
      </c>
      <c r="B162" s="4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50">
      <c r="A163" s="22" t="s">
        <v>398</v>
      </c>
      <c r="B163" s="4" t="s">
        <v>265</v>
      </c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93.75">
      <c r="A164" s="22" t="s">
        <v>399</v>
      </c>
      <c r="B164" s="4" t="s">
        <v>222</v>
      </c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93.75">
      <c r="A165" s="22" t="s">
        <v>400</v>
      </c>
      <c r="B165" s="4" t="s">
        <v>251</v>
      </c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93.75">
      <c r="A166" s="22" t="s">
        <v>401</v>
      </c>
      <c r="B166" s="4" t="s">
        <v>87</v>
      </c>
      <c r="C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30.75" customHeight="1">
      <c r="A167" s="37" t="s">
        <v>14</v>
      </c>
      <c r="B167" s="38"/>
      <c r="C167" s="38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</row>
    <row r="168" spans="1:14" ht="30.75" customHeight="1">
      <c r="A168" s="13" t="s">
        <v>15</v>
      </c>
      <c r="B168" s="106" t="s">
        <v>16</v>
      </c>
      <c r="C168" s="106">
        <v>2004</v>
      </c>
      <c r="D168" s="78">
        <v>2075.6</v>
      </c>
      <c r="E168" s="77">
        <v>2174</v>
      </c>
      <c r="F168" s="77">
        <v>2312</v>
      </c>
      <c r="G168" s="77">
        <v>2329</v>
      </c>
      <c r="H168" s="77">
        <v>2334</v>
      </c>
      <c r="I168" s="77">
        <v>2432</v>
      </c>
      <c r="J168" s="77">
        <v>2465</v>
      </c>
      <c r="K168" s="77">
        <v>2492</v>
      </c>
      <c r="L168" s="77">
        <v>2560</v>
      </c>
      <c r="M168" s="77">
        <v>2614</v>
      </c>
      <c r="N168" s="77">
        <v>2659</v>
      </c>
    </row>
    <row r="169" spans="1:14" ht="93.75">
      <c r="A169" s="6" t="s">
        <v>17</v>
      </c>
      <c r="B169" s="4" t="s">
        <v>87</v>
      </c>
      <c r="C169" s="4">
        <v>105.4</v>
      </c>
      <c r="D169" s="63">
        <v>99.9</v>
      </c>
      <c r="E169" s="5">
        <v>100.9</v>
      </c>
      <c r="F169" s="5">
        <v>101.4</v>
      </c>
      <c r="G169" s="5">
        <v>101.9</v>
      </c>
      <c r="H169" s="5">
        <v>102.2</v>
      </c>
      <c r="I169" s="5">
        <v>101.7</v>
      </c>
      <c r="J169" s="5">
        <v>102.2</v>
      </c>
      <c r="K169" s="5">
        <v>103.1</v>
      </c>
      <c r="L169" s="5">
        <v>101.8</v>
      </c>
      <c r="M169" s="5">
        <v>102.6</v>
      </c>
      <c r="N169" s="5">
        <v>102.8</v>
      </c>
    </row>
    <row r="170" spans="1:14" ht="56.25">
      <c r="A170" s="6" t="s">
        <v>18</v>
      </c>
      <c r="B170" s="4" t="s">
        <v>251</v>
      </c>
      <c r="C170" s="4">
        <v>107.9</v>
      </c>
      <c r="D170" s="5">
        <v>98.8</v>
      </c>
      <c r="E170" s="5">
        <v>103.8</v>
      </c>
      <c r="F170" s="5">
        <v>104.9</v>
      </c>
      <c r="G170" s="5">
        <v>105.1</v>
      </c>
      <c r="H170" s="5">
        <v>105</v>
      </c>
      <c r="I170" s="5">
        <v>103.5</v>
      </c>
      <c r="J170" s="5">
        <v>103.6</v>
      </c>
      <c r="K170" s="5">
        <v>110.1</v>
      </c>
      <c r="L170" s="5">
        <v>103.4</v>
      </c>
      <c r="M170" s="5">
        <v>103.4</v>
      </c>
      <c r="N170" s="5">
        <v>109.7</v>
      </c>
    </row>
    <row r="171" spans="1:14" ht="56.25">
      <c r="A171" s="6" t="s">
        <v>19</v>
      </c>
      <c r="B171" s="4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8.75">
      <c r="A172" s="6" t="s">
        <v>20</v>
      </c>
      <c r="B172" s="4" t="s">
        <v>21</v>
      </c>
      <c r="C172" s="4">
        <v>1092</v>
      </c>
      <c r="D172" s="5">
        <v>1121</v>
      </c>
      <c r="E172" s="5">
        <v>1184</v>
      </c>
      <c r="F172" s="5">
        <v>1263</v>
      </c>
      <c r="G172" s="5">
        <v>1289</v>
      </c>
      <c r="H172" s="5">
        <v>1287</v>
      </c>
      <c r="I172" s="5">
        <v>1336</v>
      </c>
      <c r="J172" s="5">
        <v>1362</v>
      </c>
      <c r="K172" s="5">
        <v>1372</v>
      </c>
      <c r="L172" s="5">
        <v>1398</v>
      </c>
      <c r="M172" s="5">
        <v>1431</v>
      </c>
      <c r="N172" s="5">
        <v>1464</v>
      </c>
    </row>
    <row r="173" spans="1:14" ht="93.75">
      <c r="A173" s="6" t="s">
        <v>22</v>
      </c>
      <c r="B173" s="4" t="s">
        <v>87</v>
      </c>
      <c r="C173" s="4">
        <v>106.3</v>
      </c>
      <c r="D173" s="63">
        <v>98.6</v>
      </c>
      <c r="E173" s="5">
        <v>101.3</v>
      </c>
      <c r="F173" s="5">
        <v>102.2</v>
      </c>
      <c r="G173" s="5">
        <v>102.5</v>
      </c>
      <c r="H173" s="5">
        <v>102.7</v>
      </c>
      <c r="I173" s="5">
        <v>102.3</v>
      </c>
      <c r="J173" s="5">
        <v>102.5</v>
      </c>
      <c r="K173" s="5">
        <v>103.2</v>
      </c>
      <c r="L173" s="5">
        <v>101.7</v>
      </c>
      <c r="M173" s="5">
        <v>102</v>
      </c>
      <c r="N173" s="5">
        <v>103</v>
      </c>
    </row>
    <row r="174" spans="1:14" ht="56.25">
      <c r="A174" s="6" t="s">
        <v>23</v>
      </c>
      <c r="B174" s="4" t="s">
        <v>251</v>
      </c>
      <c r="C174" s="4">
        <v>106.9</v>
      </c>
      <c r="D174" s="5">
        <v>104.12</v>
      </c>
      <c r="E174" s="5">
        <v>107</v>
      </c>
      <c r="F174" s="5">
        <v>104.3</v>
      </c>
      <c r="G174" s="5">
        <v>106.2</v>
      </c>
      <c r="H174" s="5">
        <v>105.8</v>
      </c>
      <c r="I174" s="5">
        <v>103.4</v>
      </c>
      <c r="J174" s="5">
        <v>103.1</v>
      </c>
      <c r="K174" s="5">
        <v>103.3</v>
      </c>
      <c r="L174" s="5">
        <v>102.9</v>
      </c>
      <c r="M174" s="5">
        <v>103</v>
      </c>
      <c r="N174" s="5">
        <v>103.5</v>
      </c>
    </row>
    <row r="175" spans="1:14" ht="25.5" customHeight="1">
      <c r="A175" s="6" t="s">
        <v>24</v>
      </c>
      <c r="B175" s="4" t="s">
        <v>21</v>
      </c>
      <c r="C175" s="4">
        <v>912</v>
      </c>
      <c r="D175" s="5">
        <v>954.62599999999998</v>
      </c>
      <c r="E175" s="5">
        <v>990</v>
      </c>
      <c r="F175" s="5">
        <v>1049</v>
      </c>
      <c r="G175" s="5">
        <v>1040</v>
      </c>
      <c r="H175" s="5">
        <v>1047</v>
      </c>
      <c r="I175" s="5">
        <v>1095</v>
      </c>
      <c r="J175" s="5">
        <v>1102</v>
      </c>
      <c r="K175" s="5">
        <v>1120</v>
      </c>
      <c r="L175" s="5">
        <v>1162</v>
      </c>
      <c r="M175" s="5">
        <v>1182</v>
      </c>
      <c r="N175" s="5">
        <v>1195.4000000000001</v>
      </c>
    </row>
    <row r="176" spans="1:14" ht="93.75">
      <c r="A176" s="6" t="s">
        <v>25</v>
      </c>
      <c r="B176" s="4" t="s">
        <v>87</v>
      </c>
      <c r="C176" s="4">
        <v>104.5</v>
      </c>
      <c r="D176" s="63">
        <v>101.2</v>
      </c>
      <c r="E176" s="5">
        <v>100.4</v>
      </c>
      <c r="F176" s="5">
        <v>100.4</v>
      </c>
      <c r="G176" s="5">
        <v>101.2</v>
      </c>
      <c r="H176" s="5">
        <v>101.6</v>
      </c>
      <c r="I176" s="5">
        <v>100.8</v>
      </c>
      <c r="J176" s="5">
        <v>101.8</v>
      </c>
      <c r="K176" s="5">
        <v>102.9</v>
      </c>
      <c r="L176" s="5">
        <v>101.9</v>
      </c>
      <c r="M176" s="5">
        <v>103.3</v>
      </c>
      <c r="N176" s="5">
        <v>102.5</v>
      </c>
    </row>
    <row r="177" spans="1:14" ht="56.25">
      <c r="A177" s="6" t="s">
        <v>26</v>
      </c>
      <c r="B177" s="4" t="s">
        <v>251</v>
      </c>
      <c r="C177" s="4">
        <v>108.9</v>
      </c>
      <c r="D177" s="5">
        <v>103.4</v>
      </c>
      <c r="E177" s="5">
        <v>108</v>
      </c>
      <c r="F177" s="5">
        <v>105.6</v>
      </c>
      <c r="G177" s="5">
        <v>103.8</v>
      </c>
      <c r="H177" s="5">
        <v>104.1</v>
      </c>
      <c r="I177" s="5">
        <v>103.5</v>
      </c>
      <c r="J177" s="5">
        <v>104.1</v>
      </c>
      <c r="K177" s="5">
        <v>103.9</v>
      </c>
      <c r="L177" s="5">
        <v>104.1</v>
      </c>
      <c r="M177" s="5">
        <v>103.8</v>
      </c>
      <c r="N177" s="5">
        <v>104.1</v>
      </c>
    </row>
    <row r="178" spans="1:14" ht="27" customHeight="1">
      <c r="A178" s="37" t="s">
        <v>27</v>
      </c>
      <c r="B178" s="38"/>
      <c r="C178" s="38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</row>
    <row r="179" spans="1:14" ht="18.75">
      <c r="A179" s="3" t="s">
        <v>28</v>
      </c>
      <c r="B179" s="4"/>
      <c r="C179" s="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93.75">
      <c r="A180" s="6" t="s">
        <v>29</v>
      </c>
      <c r="B180" s="4" t="s">
        <v>30</v>
      </c>
      <c r="C180" s="50">
        <v>355.4</v>
      </c>
      <c r="D180" s="50">
        <v>355.4</v>
      </c>
      <c r="E180" s="50">
        <v>355.4</v>
      </c>
      <c r="F180" s="50">
        <v>355.4</v>
      </c>
      <c r="G180" s="50">
        <v>355.4</v>
      </c>
      <c r="H180" s="50">
        <v>355.4</v>
      </c>
      <c r="I180" s="50">
        <v>355.4</v>
      </c>
      <c r="J180" s="50">
        <v>355.4</v>
      </c>
      <c r="K180" s="50">
        <v>355.4</v>
      </c>
      <c r="L180" s="50">
        <v>355.4</v>
      </c>
      <c r="M180" s="50">
        <v>355.4</v>
      </c>
      <c r="N180" s="50">
        <v>355.4</v>
      </c>
    </row>
    <row r="181" spans="1:14" ht="18.75">
      <c r="A181" s="6" t="s">
        <v>31</v>
      </c>
      <c r="B181" s="4" t="s">
        <v>30</v>
      </c>
      <c r="C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31.25">
      <c r="A182" s="7" t="s">
        <v>32</v>
      </c>
      <c r="B182" s="8" t="s">
        <v>33</v>
      </c>
      <c r="C182" s="8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31.25">
      <c r="A183" s="6" t="s">
        <v>34</v>
      </c>
      <c r="B183" s="8" t="s">
        <v>33</v>
      </c>
      <c r="C183" s="8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75">
      <c r="A184" s="6" t="s">
        <v>35</v>
      </c>
      <c r="B184" s="4" t="s">
        <v>36</v>
      </c>
      <c r="C184" s="5">
        <v>72</v>
      </c>
      <c r="D184" s="5">
        <v>72</v>
      </c>
      <c r="E184" s="5">
        <v>72</v>
      </c>
      <c r="F184" s="5">
        <v>72</v>
      </c>
      <c r="G184" s="5">
        <v>72</v>
      </c>
      <c r="H184" s="5">
        <v>72</v>
      </c>
      <c r="I184" s="5">
        <v>72</v>
      </c>
      <c r="J184" s="5">
        <v>72</v>
      </c>
      <c r="K184" s="5">
        <v>72</v>
      </c>
      <c r="L184" s="5">
        <v>72</v>
      </c>
      <c r="M184" s="5">
        <v>72</v>
      </c>
      <c r="N184" s="5">
        <v>72</v>
      </c>
    </row>
    <row r="185" spans="1:14" ht="18.75">
      <c r="A185" s="3" t="s">
        <v>37</v>
      </c>
      <c r="B185" s="4"/>
      <c r="C185" s="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93.75">
      <c r="A186" s="6" t="s">
        <v>38</v>
      </c>
      <c r="B186" s="4" t="s">
        <v>39</v>
      </c>
      <c r="C186" s="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8.75">
      <c r="A187" s="6" t="s">
        <v>41</v>
      </c>
      <c r="B187" s="4" t="s">
        <v>42</v>
      </c>
      <c r="C187" s="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37.5">
      <c r="A188" s="6" t="s">
        <v>43</v>
      </c>
      <c r="B188" s="4" t="s">
        <v>42</v>
      </c>
      <c r="C188" s="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56.25">
      <c r="A189" s="3" t="s">
        <v>44</v>
      </c>
      <c r="B189" s="4"/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8.75">
      <c r="A190" s="6" t="s">
        <v>482</v>
      </c>
      <c r="B190" s="4" t="s">
        <v>45</v>
      </c>
      <c r="C190" s="4">
        <v>75.400000000000006</v>
      </c>
      <c r="D190" s="5">
        <v>70.900000000000006</v>
      </c>
      <c r="E190" s="5">
        <v>72.900000000000006</v>
      </c>
      <c r="F190" s="5">
        <v>72.900000000000006</v>
      </c>
      <c r="G190" s="5">
        <v>73</v>
      </c>
      <c r="H190" s="5">
        <v>73.099999999999994</v>
      </c>
      <c r="I190" s="5" t="s">
        <v>507</v>
      </c>
      <c r="J190" s="5">
        <v>73.2</v>
      </c>
      <c r="K190" s="5">
        <v>74.2</v>
      </c>
      <c r="L190" s="5">
        <v>74.5</v>
      </c>
      <c r="M190" s="5">
        <v>74.599999999999994</v>
      </c>
      <c r="N190" s="5">
        <v>78.37</v>
      </c>
    </row>
    <row r="191" spans="1:14" ht="18.75">
      <c r="A191" s="6" t="s">
        <v>499</v>
      </c>
      <c r="B191" s="4" t="s">
        <v>45</v>
      </c>
      <c r="C191" s="4">
        <v>0</v>
      </c>
      <c r="D191" s="5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</row>
    <row r="192" spans="1:14" ht="18.75">
      <c r="A192" s="6" t="s">
        <v>483</v>
      </c>
      <c r="B192" s="4" t="s">
        <v>45</v>
      </c>
      <c r="C192" s="4">
        <v>0.6</v>
      </c>
      <c r="D192" s="5">
        <v>0.7</v>
      </c>
      <c r="E192" s="5">
        <v>1</v>
      </c>
      <c r="F192" s="5">
        <v>1.1000000000000001</v>
      </c>
      <c r="G192" s="5">
        <v>1.1000000000000001</v>
      </c>
      <c r="H192" s="5">
        <v>1.1000000000000001</v>
      </c>
      <c r="I192" s="5">
        <v>1.2</v>
      </c>
      <c r="J192" s="5">
        <v>1.3</v>
      </c>
      <c r="K192" s="5">
        <v>1.3</v>
      </c>
      <c r="L192" s="5">
        <v>1.2</v>
      </c>
      <c r="M192" s="5">
        <v>1.3</v>
      </c>
      <c r="N192" s="5">
        <v>1.3</v>
      </c>
    </row>
    <row r="193" spans="1:14" ht="18.75">
      <c r="A193" s="6" t="s">
        <v>448</v>
      </c>
      <c r="B193" s="4" t="s">
        <v>45</v>
      </c>
      <c r="C193" s="4">
        <v>0</v>
      </c>
      <c r="D193" s="5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</row>
    <row r="194" spans="1:14" ht="18.75">
      <c r="A194" s="6" t="s">
        <v>447</v>
      </c>
      <c r="B194" s="4" t="s">
        <v>45</v>
      </c>
      <c r="C194" s="4">
        <v>19.7</v>
      </c>
      <c r="D194" s="5">
        <v>19.399999999999999</v>
      </c>
      <c r="E194" s="5">
        <v>19.100000000000001</v>
      </c>
      <c r="F194" s="5">
        <v>19.100000000000001</v>
      </c>
      <c r="G194" s="5">
        <v>19.100000000000001</v>
      </c>
      <c r="H194" s="5">
        <v>19.2</v>
      </c>
      <c r="I194" s="5">
        <v>19.5</v>
      </c>
      <c r="J194" s="5">
        <v>19.5</v>
      </c>
      <c r="K194" s="5">
        <v>19.600000000000001</v>
      </c>
      <c r="L194" s="5">
        <v>19.600000000000001</v>
      </c>
      <c r="M194" s="5">
        <v>19.600000000000001</v>
      </c>
      <c r="N194" s="5">
        <v>20.37</v>
      </c>
    </row>
    <row r="195" spans="1:14" ht="18.75">
      <c r="A195" s="6" t="s">
        <v>500</v>
      </c>
      <c r="B195" s="4" t="s">
        <v>45</v>
      </c>
      <c r="C195" s="4">
        <v>7.9</v>
      </c>
      <c r="D195" s="5">
        <v>8.3000000000000007</v>
      </c>
      <c r="E195" s="5">
        <v>8.1</v>
      </c>
      <c r="F195" s="5">
        <v>8.1</v>
      </c>
      <c r="G195" s="5">
        <v>8.1999999999999993</v>
      </c>
      <c r="H195" s="5">
        <v>8.1999999999999993</v>
      </c>
      <c r="I195" s="5">
        <v>9</v>
      </c>
      <c r="J195" s="5">
        <v>9.1</v>
      </c>
      <c r="K195" s="5">
        <v>9.1999999999999993</v>
      </c>
      <c r="L195" s="5">
        <v>9.3000000000000007</v>
      </c>
      <c r="M195" s="5">
        <v>9.6</v>
      </c>
      <c r="N195" s="5">
        <v>9.68</v>
      </c>
    </row>
    <row r="196" spans="1:14" ht="18.75">
      <c r="A196" s="6" t="s">
        <v>46</v>
      </c>
      <c r="B196" s="4" t="s">
        <v>45</v>
      </c>
      <c r="C196" s="4">
        <v>3</v>
      </c>
      <c r="D196" s="34">
        <v>3.0550000000000002</v>
      </c>
      <c r="E196" s="5">
        <v>3</v>
      </c>
      <c r="F196" s="5">
        <v>3</v>
      </c>
      <c r="G196" s="5">
        <v>3</v>
      </c>
      <c r="H196" s="5">
        <v>3</v>
      </c>
      <c r="I196" s="5">
        <v>3</v>
      </c>
      <c r="J196" s="5">
        <v>3.1</v>
      </c>
      <c r="K196" s="5">
        <v>3.2</v>
      </c>
      <c r="L196" s="5">
        <v>3.1</v>
      </c>
      <c r="M196" s="5">
        <v>3.2</v>
      </c>
      <c r="N196" s="5">
        <v>3.34</v>
      </c>
    </row>
    <row r="197" spans="1:14" ht="18.75">
      <c r="A197" s="6" t="s">
        <v>47</v>
      </c>
      <c r="B197" s="4" t="s">
        <v>45</v>
      </c>
      <c r="C197" s="4">
        <v>20.190000000000001</v>
      </c>
      <c r="D197" s="34">
        <v>20.565000000000001</v>
      </c>
      <c r="E197" s="5">
        <v>21.4</v>
      </c>
      <c r="F197" s="5">
        <v>21.5</v>
      </c>
      <c r="G197" s="5">
        <v>21.6</v>
      </c>
      <c r="H197" s="5">
        <v>21.6</v>
      </c>
      <c r="I197" s="5">
        <v>21.6</v>
      </c>
      <c r="J197" s="5">
        <v>21.7</v>
      </c>
      <c r="K197" s="5">
        <v>21.8</v>
      </c>
      <c r="L197" s="5">
        <v>22</v>
      </c>
      <c r="M197" s="5">
        <v>22.4</v>
      </c>
      <c r="N197" s="5">
        <v>22.07</v>
      </c>
    </row>
    <row r="198" spans="1:14" ht="18.75">
      <c r="A198" s="6" t="s">
        <v>48</v>
      </c>
      <c r="B198" s="4" t="s">
        <v>49</v>
      </c>
      <c r="C198" s="4">
        <v>3.4</v>
      </c>
      <c r="D198" s="34">
        <v>3.3839999999999999</v>
      </c>
      <c r="E198" s="5">
        <v>3.4</v>
      </c>
      <c r="F198" s="5">
        <v>3.4</v>
      </c>
      <c r="G198" s="5">
        <v>3.4</v>
      </c>
      <c r="H198" s="5">
        <v>3.4</v>
      </c>
      <c r="I198" s="5">
        <v>3.4</v>
      </c>
      <c r="J198" s="5">
        <v>3.4</v>
      </c>
      <c r="K198" s="5">
        <v>3.5</v>
      </c>
      <c r="L198" s="5">
        <v>3.4</v>
      </c>
      <c r="M198" s="5">
        <v>3.5</v>
      </c>
      <c r="N198" s="5">
        <v>4</v>
      </c>
    </row>
    <row r="199" spans="1:14" ht="37.5">
      <c r="A199" s="6" t="s">
        <v>449</v>
      </c>
      <c r="B199" s="4" t="s">
        <v>50</v>
      </c>
      <c r="C199" s="4">
        <v>3.0000000000000001E-5</v>
      </c>
      <c r="D199" s="76">
        <v>6.9999999999999994E-5</v>
      </c>
      <c r="E199" s="76">
        <v>6.9999999999999994E-5</v>
      </c>
      <c r="F199" s="76">
        <v>6.9999999999999994E-5</v>
      </c>
      <c r="G199" s="76">
        <v>6.9999999999999994E-5</v>
      </c>
      <c r="H199" s="76">
        <v>6.9999999999999994E-5</v>
      </c>
      <c r="I199" s="76">
        <v>6.9999999999999994E-5</v>
      </c>
      <c r="J199" s="76">
        <v>6.9999999999999994E-5</v>
      </c>
      <c r="K199" s="76">
        <v>6.9999999999999994E-5</v>
      </c>
      <c r="L199" s="76">
        <v>6.9999999999999994E-5</v>
      </c>
      <c r="M199" s="76">
        <v>6.9999999999999994E-5</v>
      </c>
      <c r="N199" s="76">
        <v>6.9999999999999994E-5</v>
      </c>
    </row>
    <row r="200" spans="1:14" ht="18.75">
      <c r="A200" s="6" t="s">
        <v>51</v>
      </c>
      <c r="B200" s="4" t="s">
        <v>52</v>
      </c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37.5">
      <c r="A201" s="6" t="s">
        <v>494</v>
      </c>
      <c r="B201" s="4" t="s">
        <v>45</v>
      </c>
      <c r="C201" s="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37.5">
      <c r="A202" s="6" t="s">
        <v>53</v>
      </c>
      <c r="B202" s="4" t="s">
        <v>54</v>
      </c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31.25">
      <c r="A203" s="6" t="s">
        <v>450</v>
      </c>
      <c r="B203" s="4" t="s">
        <v>45</v>
      </c>
      <c r="C203" s="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37.5">
      <c r="A204" s="6" t="s">
        <v>55</v>
      </c>
      <c r="B204" s="4" t="s">
        <v>45</v>
      </c>
      <c r="C204" s="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75">
      <c r="A205" s="6" t="s">
        <v>451</v>
      </c>
      <c r="B205" s="4" t="s">
        <v>45</v>
      </c>
      <c r="C205" s="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56.25">
      <c r="A206" s="6" t="s">
        <v>452</v>
      </c>
      <c r="B206" s="4" t="s">
        <v>45</v>
      </c>
      <c r="C206" s="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37.5">
      <c r="A207" s="6" t="s">
        <v>453</v>
      </c>
      <c r="B207" s="4" t="s">
        <v>45</v>
      </c>
      <c r="C207" s="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37.5">
      <c r="A208" s="6" t="s">
        <v>484</v>
      </c>
      <c r="B208" s="4" t="s">
        <v>45</v>
      </c>
      <c r="C208" s="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56.25">
      <c r="A209" s="10" t="s">
        <v>454</v>
      </c>
      <c r="B209" s="11" t="s">
        <v>56</v>
      </c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</row>
    <row r="210" spans="1:14" ht="18.75">
      <c r="A210" s="6" t="s">
        <v>57</v>
      </c>
      <c r="B210" s="4" t="s">
        <v>56</v>
      </c>
      <c r="C210" s="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37.5">
      <c r="A211" s="6" t="s">
        <v>455</v>
      </c>
      <c r="B211" s="4" t="s">
        <v>56</v>
      </c>
      <c r="C211" s="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37.5">
      <c r="A212" s="6" t="s">
        <v>486</v>
      </c>
      <c r="B212" s="4" t="s">
        <v>56</v>
      </c>
      <c r="C212" s="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8.75">
      <c r="A213" s="6" t="s">
        <v>487</v>
      </c>
      <c r="B213" s="4" t="s">
        <v>56</v>
      </c>
      <c r="C213" s="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37.5">
      <c r="A214" s="6" t="s">
        <v>485</v>
      </c>
      <c r="B214" s="4" t="s">
        <v>56</v>
      </c>
      <c r="C214" s="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56.25">
      <c r="A215" s="6" t="s">
        <v>493</v>
      </c>
      <c r="B215" s="4" t="s">
        <v>56</v>
      </c>
      <c r="C215" s="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8.75">
      <c r="A216" s="6" t="s">
        <v>488</v>
      </c>
      <c r="B216" s="4" t="s">
        <v>58</v>
      </c>
      <c r="C216" s="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37.5">
      <c r="A217" s="6" t="s">
        <v>489</v>
      </c>
      <c r="B217" s="4" t="s">
        <v>49</v>
      </c>
      <c r="C217" s="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8.75">
      <c r="A218" s="6" t="s">
        <v>59</v>
      </c>
      <c r="B218" s="4" t="s">
        <v>60</v>
      </c>
      <c r="C218" s="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75.599999999999994" customHeight="1">
      <c r="A219" s="28" t="s">
        <v>498</v>
      </c>
      <c r="B219" s="4" t="s">
        <v>50</v>
      </c>
      <c r="C219" s="4">
        <v>1.5999999999999999E-5</v>
      </c>
      <c r="D219" s="75">
        <v>9.8999999999999994E-5</v>
      </c>
      <c r="E219" s="75">
        <v>1E-4</v>
      </c>
      <c r="F219" s="75">
        <v>1.1E-4</v>
      </c>
      <c r="G219" s="75">
        <v>1.2E-4</v>
      </c>
      <c r="H219" s="75">
        <v>1.2999999999999999E-4</v>
      </c>
      <c r="I219" s="75">
        <v>1.1E-4</v>
      </c>
      <c r="J219" s="75">
        <v>1.2E-4</v>
      </c>
      <c r="K219" s="75">
        <v>1.2999999999999999E-4</v>
      </c>
      <c r="L219" s="75">
        <v>1.1E-4</v>
      </c>
      <c r="M219" s="75">
        <v>1.2E-4</v>
      </c>
      <c r="N219" s="75">
        <v>1.2999999999999999E-4</v>
      </c>
    </row>
    <row r="220" spans="1:14" ht="18.75">
      <c r="A220" s="6" t="s">
        <v>61</v>
      </c>
      <c r="B220" s="4" t="s">
        <v>45</v>
      </c>
      <c r="C220" s="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8.75">
      <c r="A221" s="6" t="s">
        <v>62</v>
      </c>
      <c r="B221" s="4" t="s">
        <v>52</v>
      </c>
      <c r="C221" s="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8.75">
      <c r="A222" s="6" t="s">
        <v>63</v>
      </c>
      <c r="B222" s="4" t="s">
        <v>52</v>
      </c>
      <c r="C222" s="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8.75">
      <c r="A223" s="6" t="s">
        <v>64</v>
      </c>
      <c r="B223" s="4" t="s">
        <v>45</v>
      </c>
      <c r="C223" s="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8.75">
      <c r="A224" s="6" t="s">
        <v>65</v>
      </c>
      <c r="B224" s="4" t="s">
        <v>52</v>
      </c>
      <c r="C224" s="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45" customHeight="1">
      <c r="A225" s="28" t="s">
        <v>495</v>
      </c>
      <c r="B225" s="4" t="s">
        <v>66</v>
      </c>
      <c r="C225" s="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37.5">
      <c r="A226" s="6" t="s">
        <v>67</v>
      </c>
      <c r="B226" s="4" t="s">
        <v>68</v>
      </c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36" customHeight="1">
      <c r="A227" s="28" t="s">
        <v>496</v>
      </c>
      <c r="B227" s="4" t="s">
        <v>45</v>
      </c>
      <c r="C227" s="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56.25">
      <c r="A228" s="7" t="s">
        <v>69</v>
      </c>
      <c r="B228" s="4" t="s">
        <v>70</v>
      </c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8.75">
      <c r="A229" s="6" t="s">
        <v>497</v>
      </c>
      <c r="B229" s="4" t="s">
        <v>52</v>
      </c>
      <c r="C229" s="4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37.5">
      <c r="A230" s="7" t="s">
        <v>490</v>
      </c>
      <c r="B230" s="4" t="s">
        <v>42</v>
      </c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12.5">
      <c r="A231" s="7" t="s">
        <v>491</v>
      </c>
      <c r="B231" s="4" t="s">
        <v>71</v>
      </c>
      <c r="C231" s="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37.5">
      <c r="A232" s="6" t="s">
        <v>72</v>
      </c>
      <c r="B232" s="4" t="s">
        <v>71</v>
      </c>
      <c r="C232" s="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8.75">
      <c r="A233" s="6" t="s">
        <v>492</v>
      </c>
      <c r="B233" s="4" t="s">
        <v>73</v>
      </c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37.5">
      <c r="A234" s="6" t="s">
        <v>74</v>
      </c>
      <c r="B234" s="4" t="s">
        <v>71</v>
      </c>
      <c r="C234" s="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8.75">
      <c r="A235" s="6" t="s">
        <v>75</v>
      </c>
      <c r="B235" s="4" t="s">
        <v>71</v>
      </c>
      <c r="C235" s="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37.5">
      <c r="A236" s="6" t="s">
        <v>76</v>
      </c>
      <c r="B236" s="4" t="s">
        <v>77</v>
      </c>
      <c r="C236" s="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8.75">
      <c r="A237" s="6" t="s">
        <v>78</v>
      </c>
      <c r="B237" s="4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37.5">
      <c r="A238" s="6" t="s">
        <v>79</v>
      </c>
      <c r="B238" s="4" t="s">
        <v>77</v>
      </c>
      <c r="C238" s="4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37.5">
      <c r="A239" s="6" t="s">
        <v>80</v>
      </c>
      <c r="B239" s="4" t="s">
        <v>77</v>
      </c>
      <c r="C239" s="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37.5">
      <c r="A240" s="6" t="s">
        <v>81</v>
      </c>
      <c r="B240" s="4" t="s">
        <v>77</v>
      </c>
      <c r="C240" s="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8.75">
      <c r="A241" s="37" t="s">
        <v>82</v>
      </c>
      <c r="B241" s="38"/>
      <c r="C241" s="38"/>
      <c r="D241" s="62"/>
      <c r="E241" s="39"/>
      <c r="F241" s="39"/>
      <c r="G241" s="39"/>
      <c r="H241" s="39"/>
      <c r="I241" s="39"/>
      <c r="J241" s="39"/>
      <c r="K241" s="39"/>
      <c r="L241" s="39"/>
      <c r="M241" s="39"/>
      <c r="N241" s="39"/>
    </row>
    <row r="242" spans="1:14" ht="93.75">
      <c r="A242" s="6" t="s">
        <v>83</v>
      </c>
      <c r="B242" s="8" t="s">
        <v>85</v>
      </c>
      <c r="C242" s="107">
        <v>1408.2</v>
      </c>
      <c r="D242" s="108">
        <v>636</v>
      </c>
      <c r="E242" s="107">
        <v>609.29999999999995</v>
      </c>
      <c r="F242" s="109">
        <v>827.7</v>
      </c>
      <c r="G242" s="109">
        <v>830.2</v>
      </c>
      <c r="H242" s="109">
        <v>832.7</v>
      </c>
      <c r="I242" s="109">
        <v>1877</v>
      </c>
      <c r="J242" s="109">
        <v>1883.6</v>
      </c>
      <c r="K242" s="109">
        <v>1892</v>
      </c>
      <c r="L242" s="109">
        <v>1526</v>
      </c>
      <c r="M242" s="109">
        <v>1533</v>
      </c>
      <c r="N242" s="109">
        <v>1544</v>
      </c>
    </row>
    <row r="243" spans="1:14" ht="93.75">
      <c r="A243" s="6" t="s">
        <v>86</v>
      </c>
      <c r="B243" s="4" t="s">
        <v>87</v>
      </c>
      <c r="C243" s="110">
        <v>43.2</v>
      </c>
      <c r="D243" s="111">
        <v>51.9</v>
      </c>
      <c r="E243" s="111">
        <v>91.5</v>
      </c>
      <c r="F243" s="111">
        <f>F242/E242/F244*10000</f>
        <v>129.74633392539798</v>
      </c>
      <c r="G243" s="111">
        <f>G242/E242/G244*10000</f>
        <v>129.89010345992378</v>
      </c>
      <c r="H243" s="111">
        <f>H242/E242/H244*10000</f>
        <v>130.03332582210126</v>
      </c>
      <c r="I243" s="112">
        <f>I242/F242/I244*10000</f>
        <v>215.97427179159692</v>
      </c>
      <c r="J243" s="112">
        <f>J242/G242/J244*10000</f>
        <v>216.08103612439913</v>
      </c>
      <c r="K243" s="112">
        <v>216.2</v>
      </c>
      <c r="L243" s="112">
        <f>L242/I242/L244*10000</f>
        <v>77.576285041502814</v>
      </c>
      <c r="M243" s="111">
        <f>M242/J242/M244*10000</f>
        <v>77.659070903694243</v>
      </c>
      <c r="N243" s="111">
        <f>N242/K242/N244*10000</f>
        <v>77.794819187507684</v>
      </c>
    </row>
    <row r="244" spans="1:14" ht="56.25">
      <c r="A244" s="6" t="s">
        <v>88</v>
      </c>
      <c r="B244" s="4" t="s">
        <v>251</v>
      </c>
      <c r="C244" s="116">
        <v>107.6</v>
      </c>
      <c r="D244" s="116">
        <v>101.5</v>
      </c>
      <c r="E244" s="117">
        <v>104.7</v>
      </c>
      <c r="F244" s="117">
        <v>104.7</v>
      </c>
      <c r="G244" s="117">
        <v>104.9</v>
      </c>
      <c r="H244" s="117">
        <v>105.1</v>
      </c>
      <c r="I244" s="118">
        <v>105</v>
      </c>
      <c r="J244" s="118">
        <v>105</v>
      </c>
      <c r="K244" s="118">
        <v>105.1</v>
      </c>
      <c r="L244" s="118">
        <v>104.8</v>
      </c>
      <c r="M244" s="117">
        <v>104.8</v>
      </c>
      <c r="N244" s="117">
        <v>104.9</v>
      </c>
    </row>
    <row r="245" spans="1:14" ht="56.25">
      <c r="A245" s="7" t="s">
        <v>89</v>
      </c>
      <c r="B245" s="8" t="s">
        <v>90</v>
      </c>
      <c r="C245" s="113">
        <v>6.3570000000000002</v>
      </c>
      <c r="D245" s="113">
        <v>6.6509999999999998</v>
      </c>
      <c r="E245" s="114">
        <v>5.6</v>
      </c>
      <c r="F245" s="115">
        <v>5</v>
      </c>
      <c r="G245" s="115">
        <v>5.0999999999999996</v>
      </c>
      <c r="H245" s="115">
        <v>5.2</v>
      </c>
      <c r="I245" s="115">
        <v>5</v>
      </c>
      <c r="J245" s="115">
        <v>5</v>
      </c>
      <c r="K245" s="115">
        <v>5</v>
      </c>
      <c r="L245" s="115">
        <v>5</v>
      </c>
      <c r="M245" s="115">
        <v>5</v>
      </c>
      <c r="N245" s="115">
        <v>5</v>
      </c>
    </row>
    <row r="246" spans="1:14" ht="37.5">
      <c r="A246" s="7" t="s">
        <v>91</v>
      </c>
      <c r="B246" s="8" t="s">
        <v>92</v>
      </c>
      <c r="C246" s="119">
        <v>100</v>
      </c>
      <c r="D246" s="119">
        <v>100</v>
      </c>
      <c r="E246" s="120">
        <v>100</v>
      </c>
      <c r="F246" s="120">
        <v>83</v>
      </c>
      <c r="G246" s="120">
        <v>82</v>
      </c>
      <c r="H246" s="120">
        <v>81</v>
      </c>
      <c r="I246" s="120">
        <v>80</v>
      </c>
      <c r="J246" s="120">
        <v>79</v>
      </c>
      <c r="K246" s="120">
        <v>78</v>
      </c>
      <c r="L246" s="120">
        <v>78</v>
      </c>
      <c r="M246" s="120">
        <v>77</v>
      </c>
      <c r="N246" s="120">
        <v>76</v>
      </c>
    </row>
    <row r="247" spans="1:14" ht="18.75">
      <c r="A247" s="37" t="s">
        <v>93</v>
      </c>
      <c r="B247" s="38"/>
      <c r="C247" s="38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</row>
    <row r="248" spans="1:14" ht="116.25" customHeight="1">
      <c r="A248" s="6" t="s">
        <v>94</v>
      </c>
      <c r="B248" s="4" t="s">
        <v>95</v>
      </c>
      <c r="C248" s="41">
        <v>114.6</v>
      </c>
      <c r="D248" s="42">
        <v>106.9</v>
      </c>
      <c r="E248" s="42">
        <v>104</v>
      </c>
      <c r="F248" s="5">
        <v>104.2</v>
      </c>
      <c r="G248" s="5">
        <v>104</v>
      </c>
      <c r="H248" s="5">
        <v>104</v>
      </c>
      <c r="I248" s="5">
        <v>104</v>
      </c>
      <c r="J248" s="5">
        <v>104</v>
      </c>
      <c r="K248" s="5">
        <v>104</v>
      </c>
      <c r="L248" s="5">
        <v>104</v>
      </c>
      <c r="M248" s="5">
        <v>104</v>
      </c>
      <c r="N248" s="5">
        <v>104</v>
      </c>
    </row>
    <row r="249" spans="1:14" ht="87" customHeight="1">
      <c r="A249" s="7" t="s">
        <v>96</v>
      </c>
      <c r="B249" s="9" t="s">
        <v>506</v>
      </c>
      <c r="C249" s="43">
        <v>443.78</v>
      </c>
      <c r="D249" s="42">
        <v>414.3</v>
      </c>
      <c r="E249" s="42">
        <v>398.5</v>
      </c>
      <c r="F249" s="5">
        <v>416.1</v>
      </c>
      <c r="G249" s="5">
        <v>416.5</v>
      </c>
      <c r="H249" s="5">
        <v>416.9</v>
      </c>
      <c r="I249" s="5">
        <v>434.9</v>
      </c>
      <c r="J249" s="5">
        <v>435.4</v>
      </c>
      <c r="K249" s="5">
        <v>436.7</v>
      </c>
      <c r="L249" s="5">
        <v>455.5</v>
      </c>
      <c r="M249" s="5">
        <v>456.4</v>
      </c>
      <c r="N249" s="5">
        <v>458.7</v>
      </c>
    </row>
    <row r="250" spans="1:14" ht="93.75">
      <c r="A250" s="7" t="s">
        <v>96</v>
      </c>
      <c r="B250" s="9" t="s">
        <v>505</v>
      </c>
      <c r="C250" s="43">
        <v>101.4</v>
      </c>
      <c r="D250" s="42">
        <v>86.8</v>
      </c>
      <c r="E250" s="42">
        <v>92.4</v>
      </c>
      <c r="F250" s="5">
        <v>100.4</v>
      </c>
      <c r="G250" s="5">
        <v>100.5</v>
      </c>
      <c r="H250" s="5">
        <v>100.6</v>
      </c>
      <c r="I250" s="5">
        <v>100.6</v>
      </c>
      <c r="J250" s="5">
        <v>100.7</v>
      </c>
      <c r="K250" s="5">
        <v>100.8</v>
      </c>
      <c r="L250" s="5">
        <v>100.7</v>
      </c>
      <c r="M250" s="5">
        <v>101</v>
      </c>
      <c r="N250" s="5">
        <v>101.1</v>
      </c>
    </row>
    <row r="251" spans="1:14" ht="56.25">
      <c r="A251" s="6" t="s">
        <v>97</v>
      </c>
      <c r="B251" s="4" t="s">
        <v>251</v>
      </c>
      <c r="C251" s="41">
        <v>115.8</v>
      </c>
      <c r="D251" s="42">
        <v>107.52</v>
      </c>
      <c r="E251" s="42">
        <v>104.1</v>
      </c>
      <c r="F251" s="42">
        <v>104</v>
      </c>
      <c r="G251" s="42">
        <v>104</v>
      </c>
      <c r="H251" s="42">
        <v>104</v>
      </c>
      <c r="I251" s="42">
        <v>103.9</v>
      </c>
      <c r="J251" s="42">
        <v>103.8</v>
      </c>
      <c r="K251" s="42">
        <v>103.9</v>
      </c>
      <c r="L251" s="42">
        <v>104</v>
      </c>
      <c r="M251" s="42">
        <v>103.8</v>
      </c>
      <c r="N251" s="42">
        <v>103.9</v>
      </c>
    </row>
    <row r="252" spans="1:14" ht="18.75">
      <c r="A252" s="6" t="s">
        <v>98</v>
      </c>
      <c r="B252" s="4" t="s">
        <v>265</v>
      </c>
      <c r="C252" s="41">
        <v>20.2</v>
      </c>
      <c r="D252" s="42">
        <v>23</v>
      </c>
      <c r="E252" s="42">
        <v>24</v>
      </c>
      <c r="F252" s="42">
        <v>25.2</v>
      </c>
      <c r="G252" s="42">
        <v>25.2</v>
      </c>
      <c r="H252" s="42">
        <v>25.3</v>
      </c>
      <c r="I252" s="42">
        <v>26.6</v>
      </c>
      <c r="J252" s="42">
        <v>26.6</v>
      </c>
      <c r="K252" s="42">
        <v>26.7</v>
      </c>
      <c r="L252" s="42">
        <v>28</v>
      </c>
      <c r="M252" s="42">
        <v>28.1</v>
      </c>
      <c r="N252" s="42">
        <v>28.2</v>
      </c>
    </row>
    <row r="253" spans="1:14" ht="93.75">
      <c r="A253" s="6" t="s">
        <v>98</v>
      </c>
      <c r="B253" s="4" t="s">
        <v>87</v>
      </c>
      <c r="C253" s="41">
        <v>112.7</v>
      </c>
      <c r="D253" s="42">
        <v>105.8</v>
      </c>
      <c r="E253" s="42">
        <v>100</v>
      </c>
      <c r="F253" s="42">
        <v>101</v>
      </c>
      <c r="G253" s="42">
        <v>101.2</v>
      </c>
      <c r="H253" s="42">
        <v>101.4</v>
      </c>
      <c r="I253" s="42">
        <v>101.2</v>
      </c>
      <c r="J253" s="42">
        <v>101.3</v>
      </c>
      <c r="K253" s="42">
        <v>101.4</v>
      </c>
      <c r="L253" s="42">
        <v>101.4</v>
      </c>
      <c r="M253" s="42">
        <v>101.6</v>
      </c>
      <c r="N253" s="42">
        <v>101.8</v>
      </c>
    </row>
    <row r="254" spans="1:14" ht="131.25">
      <c r="A254" s="6" t="s">
        <v>275</v>
      </c>
      <c r="B254" s="4" t="s">
        <v>95</v>
      </c>
      <c r="C254" s="41">
        <v>116.43</v>
      </c>
      <c r="D254" s="42">
        <v>107.52</v>
      </c>
      <c r="E254" s="42">
        <v>104.2</v>
      </c>
      <c r="F254" s="42">
        <v>104.2</v>
      </c>
      <c r="G254" s="42">
        <v>104.1</v>
      </c>
      <c r="H254" s="42">
        <v>104.1</v>
      </c>
      <c r="I254" s="42">
        <v>104.1</v>
      </c>
      <c r="J254" s="42">
        <v>104</v>
      </c>
      <c r="K254" s="42">
        <v>104</v>
      </c>
      <c r="L254" s="42">
        <v>104.1</v>
      </c>
      <c r="M254" s="42">
        <v>104</v>
      </c>
      <c r="N254" s="42">
        <v>104</v>
      </c>
    </row>
    <row r="255" spans="1:14" ht="37.5">
      <c r="A255" s="61" t="s">
        <v>99</v>
      </c>
      <c r="B255" s="59"/>
      <c r="C255" s="59"/>
      <c r="D255" s="50"/>
      <c r="E255" s="50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75">
      <c r="A256" s="7" t="s">
        <v>100</v>
      </c>
      <c r="B256" s="9" t="s">
        <v>503</v>
      </c>
      <c r="C256" s="9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75">
      <c r="A257" s="7" t="s">
        <v>101</v>
      </c>
      <c r="B257" s="9" t="s">
        <v>503</v>
      </c>
      <c r="C257" s="9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8.75">
      <c r="A258" s="13" t="s">
        <v>102</v>
      </c>
      <c r="B258" s="9" t="s">
        <v>16</v>
      </c>
      <c r="C258" s="9">
        <v>138.64500000000001</v>
      </c>
      <c r="D258" s="44">
        <v>144.91499999999999</v>
      </c>
      <c r="E258" s="44">
        <v>152</v>
      </c>
      <c r="F258" s="44">
        <v>160.9</v>
      </c>
      <c r="G258" s="44">
        <v>161.1</v>
      </c>
      <c r="H258" s="44">
        <v>161.30000000000001</v>
      </c>
      <c r="I258" s="44">
        <v>170.4</v>
      </c>
      <c r="J258" s="44">
        <v>170.9</v>
      </c>
      <c r="K258" s="44">
        <v>171.4</v>
      </c>
      <c r="L258" s="44">
        <v>180.3</v>
      </c>
      <c r="M258" s="44">
        <v>181.6</v>
      </c>
      <c r="N258" s="44">
        <v>182.5</v>
      </c>
    </row>
    <row r="259" spans="1:14" ht="93.75">
      <c r="A259" s="7" t="s">
        <v>102</v>
      </c>
      <c r="B259" s="4" t="s">
        <v>87</v>
      </c>
      <c r="C259" s="41">
        <v>101</v>
      </c>
      <c r="D259" s="42">
        <v>100.3</v>
      </c>
      <c r="E259" s="42">
        <v>100.4</v>
      </c>
      <c r="F259" s="42">
        <v>101.1</v>
      </c>
      <c r="G259" s="42">
        <v>101.3</v>
      </c>
      <c r="H259" s="42">
        <v>101.5</v>
      </c>
      <c r="I259" s="42">
        <v>101.2</v>
      </c>
      <c r="J259" s="42">
        <v>101.4</v>
      </c>
      <c r="K259" s="42">
        <v>101.6</v>
      </c>
      <c r="L259" s="42">
        <v>101.4</v>
      </c>
      <c r="M259" s="42">
        <v>101.6</v>
      </c>
      <c r="N259" s="42">
        <v>101.8</v>
      </c>
    </row>
    <row r="260" spans="1:14" ht="56.25">
      <c r="A260" s="6" t="s">
        <v>103</v>
      </c>
      <c r="B260" s="4" t="s">
        <v>251</v>
      </c>
      <c r="C260" s="41">
        <v>107.4</v>
      </c>
      <c r="D260" s="42">
        <v>104.2</v>
      </c>
      <c r="E260" s="42">
        <v>104.5</v>
      </c>
      <c r="F260" s="42">
        <v>104.7</v>
      </c>
      <c r="G260" s="42">
        <v>104.6</v>
      </c>
      <c r="H260" s="42">
        <v>104.5</v>
      </c>
      <c r="I260" s="42">
        <v>104.6</v>
      </c>
      <c r="J260" s="42">
        <v>104.6</v>
      </c>
      <c r="K260" s="42">
        <v>104.6</v>
      </c>
      <c r="L260" s="42">
        <v>104.4</v>
      </c>
      <c r="M260" s="42">
        <v>104.6</v>
      </c>
      <c r="N260" s="42">
        <v>104.6</v>
      </c>
    </row>
    <row r="261" spans="1:14" ht="56.25">
      <c r="A261" s="37" t="s">
        <v>276</v>
      </c>
      <c r="B261" s="38"/>
      <c r="C261" s="38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</row>
    <row r="262" spans="1:14" ht="55.5" customHeight="1">
      <c r="A262" s="22" t="s">
        <v>277</v>
      </c>
      <c r="B262" s="4" t="s">
        <v>104</v>
      </c>
      <c r="C262" s="4">
        <v>74</v>
      </c>
      <c r="D262" s="45">
        <v>63</v>
      </c>
      <c r="E262" s="45">
        <v>64</v>
      </c>
      <c r="F262" s="45">
        <v>65</v>
      </c>
      <c r="G262" s="45">
        <v>65</v>
      </c>
      <c r="H262" s="45">
        <v>65</v>
      </c>
      <c r="I262" s="45">
        <v>66</v>
      </c>
      <c r="J262" s="45">
        <v>66</v>
      </c>
      <c r="K262" s="45">
        <v>66</v>
      </c>
      <c r="L262" s="45">
        <v>70</v>
      </c>
      <c r="M262" s="45">
        <v>70</v>
      </c>
      <c r="N262" s="45">
        <v>70</v>
      </c>
    </row>
    <row r="263" spans="1:14" ht="37.5">
      <c r="A263" s="22" t="s">
        <v>105</v>
      </c>
      <c r="B263" s="4"/>
      <c r="C263" s="4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8.75">
      <c r="A264" s="56" t="s">
        <v>106</v>
      </c>
      <c r="B264" s="4" t="s">
        <v>104</v>
      </c>
      <c r="C264" s="4">
        <v>2</v>
      </c>
      <c r="D264" s="4">
        <v>2</v>
      </c>
      <c r="E264" s="4">
        <v>1</v>
      </c>
      <c r="F264" s="4">
        <v>1</v>
      </c>
      <c r="G264" s="4">
        <v>1</v>
      </c>
      <c r="H264" s="4">
        <v>1</v>
      </c>
      <c r="I264" s="4">
        <v>1</v>
      </c>
      <c r="J264" s="4">
        <v>1</v>
      </c>
      <c r="K264" s="4">
        <v>1</v>
      </c>
      <c r="L264" s="4">
        <v>1</v>
      </c>
      <c r="M264" s="4">
        <v>1</v>
      </c>
      <c r="N264" s="4">
        <v>1</v>
      </c>
    </row>
    <row r="265" spans="1:14" ht="18.75">
      <c r="A265" s="56" t="s">
        <v>107</v>
      </c>
      <c r="B265" s="8" t="s">
        <v>104</v>
      </c>
      <c r="C265" s="8">
        <v>13</v>
      </c>
      <c r="D265" s="8">
        <v>9</v>
      </c>
      <c r="E265" s="8">
        <v>10</v>
      </c>
      <c r="F265" s="8">
        <v>10</v>
      </c>
      <c r="G265" s="8">
        <v>10</v>
      </c>
      <c r="H265" s="8">
        <v>10</v>
      </c>
      <c r="I265" s="8">
        <v>10</v>
      </c>
      <c r="J265" s="8">
        <v>10</v>
      </c>
      <c r="K265" s="8">
        <v>10</v>
      </c>
      <c r="L265" s="8">
        <v>11</v>
      </c>
      <c r="M265" s="8">
        <v>11</v>
      </c>
      <c r="N265" s="8">
        <v>11</v>
      </c>
    </row>
    <row r="266" spans="1:14" ht="56.25">
      <c r="A266" s="54" t="s">
        <v>456</v>
      </c>
      <c r="B266" s="4" t="s">
        <v>104</v>
      </c>
      <c r="C266" s="4">
        <v>13</v>
      </c>
      <c r="D266" s="8">
        <v>11</v>
      </c>
      <c r="E266" s="8">
        <v>10</v>
      </c>
      <c r="F266" s="8">
        <v>10</v>
      </c>
      <c r="G266" s="8">
        <v>10</v>
      </c>
      <c r="H266" s="8">
        <v>10</v>
      </c>
      <c r="I266" s="8">
        <v>10</v>
      </c>
      <c r="J266" s="8">
        <v>10</v>
      </c>
      <c r="K266" s="8">
        <v>10</v>
      </c>
      <c r="L266" s="8">
        <v>10</v>
      </c>
      <c r="M266" s="8">
        <v>10</v>
      </c>
      <c r="N266" s="8">
        <v>10</v>
      </c>
    </row>
    <row r="267" spans="1:14" ht="75">
      <c r="A267" s="54" t="s">
        <v>457</v>
      </c>
      <c r="B267" s="4" t="s">
        <v>104</v>
      </c>
      <c r="C267" s="4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8.75">
      <c r="A268" s="54" t="s">
        <v>108</v>
      </c>
      <c r="B268" s="8" t="s">
        <v>104</v>
      </c>
      <c r="C268" s="8">
        <v>4</v>
      </c>
      <c r="D268" s="8">
        <v>2</v>
      </c>
      <c r="E268" s="8">
        <v>2</v>
      </c>
      <c r="F268" s="8">
        <v>2</v>
      </c>
      <c r="G268" s="8">
        <v>2</v>
      </c>
      <c r="H268" s="8">
        <v>2</v>
      </c>
      <c r="I268" s="8">
        <v>2</v>
      </c>
      <c r="J268" s="8">
        <v>2</v>
      </c>
      <c r="K268" s="8">
        <v>2</v>
      </c>
      <c r="L268" s="8">
        <v>3</v>
      </c>
      <c r="M268" s="8">
        <v>3</v>
      </c>
      <c r="N268" s="8">
        <v>3</v>
      </c>
    </row>
    <row r="269" spans="1:14" ht="56.25">
      <c r="A269" s="54" t="s">
        <v>458</v>
      </c>
      <c r="B269" s="8" t="s">
        <v>104</v>
      </c>
      <c r="C269" s="8">
        <v>14</v>
      </c>
      <c r="D269" s="8">
        <v>14</v>
      </c>
      <c r="E269" s="8">
        <v>15</v>
      </c>
      <c r="F269" s="8">
        <v>16</v>
      </c>
      <c r="G269" s="8">
        <v>16</v>
      </c>
      <c r="H269" s="8">
        <v>16</v>
      </c>
      <c r="I269" s="8">
        <v>17</v>
      </c>
      <c r="J269" s="8">
        <v>17</v>
      </c>
      <c r="K269" s="8">
        <v>17</v>
      </c>
      <c r="L269" s="8">
        <v>18</v>
      </c>
      <c r="M269" s="8">
        <v>18</v>
      </c>
      <c r="N269" s="8">
        <v>18</v>
      </c>
    </row>
    <row r="270" spans="1:14" ht="18.75">
      <c r="A270" s="22" t="s">
        <v>460</v>
      </c>
      <c r="B270" s="8" t="s">
        <v>104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35.25" customHeight="1">
      <c r="A271" s="22" t="s">
        <v>461</v>
      </c>
      <c r="B271" s="8" t="s">
        <v>104</v>
      </c>
      <c r="C271" s="8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39.75" customHeight="1">
      <c r="A272" s="6" t="s">
        <v>462</v>
      </c>
      <c r="B272" s="8" t="s">
        <v>104</v>
      </c>
      <c r="C272" s="8">
        <v>6</v>
      </c>
      <c r="D272" s="8">
        <v>5</v>
      </c>
      <c r="E272" s="8">
        <v>5</v>
      </c>
      <c r="F272" s="8">
        <v>5</v>
      </c>
      <c r="G272" s="8">
        <v>5</v>
      </c>
      <c r="H272" s="8">
        <v>5</v>
      </c>
      <c r="I272" s="8">
        <v>5</v>
      </c>
      <c r="J272" s="8">
        <v>5</v>
      </c>
      <c r="K272" s="8">
        <v>5</v>
      </c>
      <c r="L272" s="8">
        <v>5</v>
      </c>
      <c r="M272" s="8">
        <v>5</v>
      </c>
      <c r="N272" s="8">
        <v>5</v>
      </c>
    </row>
    <row r="273" spans="1:14" ht="93.75">
      <c r="A273" s="54" t="s">
        <v>279</v>
      </c>
      <c r="B273" s="59" t="s">
        <v>109</v>
      </c>
      <c r="C273" s="60">
        <v>0.93</v>
      </c>
      <c r="D273" s="60">
        <v>0.70399999999999996</v>
      </c>
      <c r="E273" s="60">
        <v>0.74399999999999999</v>
      </c>
      <c r="F273" s="60">
        <v>0.75600000000000001</v>
      </c>
      <c r="G273" s="60">
        <v>0.75600000000000001</v>
      </c>
      <c r="H273" s="60">
        <v>0.75600000000000001</v>
      </c>
      <c r="I273" s="60">
        <v>0.76600000000000001</v>
      </c>
      <c r="J273" s="60">
        <v>0.76600000000000001</v>
      </c>
      <c r="K273" s="60">
        <v>0.76600000000000001</v>
      </c>
      <c r="L273" s="60">
        <v>0.78500000000000003</v>
      </c>
      <c r="M273" s="60">
        <v>0.78500000000000003</v>
      </c>
      <c r="N273" s="60">
        <v>0.78500000000000003</v>
      </c>
    </row>
    <row r="274" spans="1:14" ht="37.5">
      <c r="A274" s="22" t="s">
        <v>105</v>
      </c>
      <c r="B274" s="14"/>
      <c r="C274" s="14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8.75">
      <c r="A275" s="56" t="s">
        <v>106</v>
      </c>
      <c r="B275" s="4" t="s">
        <v>109</v>
      </c>
      <c r="C275" s="4">
        <v>1.4999999999999999E-2</v>
      </c>
      <c r="D275" s="34">
        <v>1.4E-2</v>
      </c>
      <c r="E275" s="34">
        <v>5.0000000000000001E-3</v>
      </c>
      <c r="F275" s="34">
        <v>5.0000000000000001E-3</v>
      </c>
      <c r="G275" s="34">
        <v>5.0000000000000001E-3</v>
      </c>
      <c r="H275" s="34">
        <v>5.0000000000000001E-3</v>
      </c>
      <c r="I275" s="34">
        <v>5.0000000000000001E-3</v>
      </c>
      <c r="J275" s="34">
        <v>5.0000000000000001E-3</v>
      </c>
      <c r="K275" s="34">
        <v>5.0000000000000001E-3</v>
      </c>
      <c r="L275" s="34">
        <v>5.0000000000000001E-3</v>
      </c>
      <c r="M275" s="34">
        <v>5.0000000000000001E-3</v>
      </c>
      <c r="N275" s="34">
        <v>5.0000000000000001E-3</v>
      </c>
    </row>
    <row r="276" spans="1:14" ht="18.75">
      <c r="A276" s="56" t="s">
        <v>107</v>
      </c>
      <c r="B276" s="4" t="s">
        <v>109</v>
      </c>
      <c r="C276" s="4">
        <v>6.7000000000000004E-2</v>
      </c>
      <c r="D276" s="34">
        <v>5.3999999999999999E-2</v>
      </c>
      <c r="E276" s="34">
        <v>0.06</v>
      </c>
      <c r="F276" s="34">
        <v>6.2E-2</v>
      </c>
      <c r="G276" s="34">
        <v>6.2E-2</v>
      </c>
      <c r="H276" s="34">
        <v>6.2E-2</v>
      </c>
      <c r="I276" s="34">
        <v>6.5000000000000002E-2</v>
      </c>
      <c r="J276" s="34">
        <v>6.5000000000000002E-2</v>
      </c>
      <c r="K276" s="34">
        <v>6.5000000000000002E-2</v>
      </c>
      <c r="L276" s="34">
        <v>7.0000000000000007E-2</v>
      </c>
      <c r="M276" s="34">
        <v>7.0000000000000007E-2</v>
      </c>
      <c r="N276" s="34">
        <v>7.0000000000000007E-2</v>
      </c>
    </row>
    <row r="277" spans="1:14" ht="56.25">
      <c r="A277" s="6" t="s">
        <v>456</v>
      </c>
      <c r="B277" s="4" t="s">
        <v>109</v>
      </c>
      <c r="C277" s="46">
        <v>0.42</v>
      </c>
      <c r="D277" s="46">
        <v>0.32</v>
      </c>
      <c r="E277" s="46">
        <v>0.32</v>
      </c>
      <c r="F277" s="46">
        <v>0.32</v>
      </c>
      <c r="G277" s="46">
        <v>0.32</v>
      </c>
      <c r="H277" s="46">
        <v>0.32</v>
      </c>
      <c r="I277" s="46">
        <v>0.315</v>
      </c>
      <c r="J277" s="46">
        <v>0.315</v>
      </c>
      <c r="K277" s="46">
        <v>0.315</v>
      </c>
      <c r="L277" s="46">
        <v>0.315</v>
      </c>
      <c r="M277" s="46">
        <v>0.315</v>
      </c>
      <c r="N277" s="46">
        <v>0.315</v>
      </c>
    </row>
    <row r="278" spans="1:14" ht="75">
      <c r="A278" s="6" t="s">
        <v>457</v>
      </c>
      <c r="B278" s="4" t="s">
        <v>109</v>
      </c>
      <c r="C278" s="4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8.75">
      <c r="A279" s="6" t="s">
        <v>108</v>
      </c>
      <c r="B279" s="4" t="s">
        <v>109</v>
      </c>
      <c r="C279" s="4">
        <v>1.7999999999999999E-2</v>
      </c>
      <c r="D279" s="34">
        <v>7.0000000000000001E-3</v>
      </c>
      <c r="E279" s="34">
        <v>7.0000000000000001E-3</v>
      </c>
      <c r="F279" s="34">
        <v>7.0000000000000001E-3</v>
      </c>
      <c r="G279" s="34">
        <v>7.0000000000000001E-3</v>
      </c>
      <c r="H279" s="34">
        <v>7.0000000000000001E-3</v>
      </c>
      <c r="I279" s="34">
        <v>7.0000000000000001E-3</v>
      </c>
      <c r="J279" s="34">
        <v>7.0000000000000001E-3</v>
      </c>
      <c r="K279" s="34">
        <v>7.0000000000000001E-3</v>
      </c>
      <c r="L279" s="34">
        <v>0.01</v>
      </c>
      <c r="M279" s="34">
        <v>0.01</v>
      </c>
      <c r="N279" s="34">
        <v>0.01</v>
      </c>
    </row>
    <row r="280" spans="1:14" ht="56.25">
      <c r="A280" s="6" t="s">
        <v>458</v>
      </c>
      <c r="B280" s="4" t="s">
        <v>109</v>
      </c>
      <c r="C280" s="4">
        <v>0.16200000000000001</v>
      </c>
      <c r="D280" s="34">
        <v>0.13700000000000001</v>
      </c>
      <c r="E280" s="34">
        <v>0.15</v>
      </c>
      <c r="F280" s="34">
        <v>0.16</v>
      </c>
      <c r="G280" s="34">
        <v>0.16</v>
      </c>
      <c r="H280" s="34">
        <v>0.16</v>
      </c>
      <c r="I280" s="34">
        <v>0.16700000000000001</v>
      </c>
      <c r="J280" s="34">
        <v>0.16700000000000001</v>
      </c>
      <c r="K280" s="34">
        <v>0.16700000000000001</v>
      </c>
      <c r="L280" s="34">
        <v>0.17299999999999999</v>
      </c>
      <c r="M280" s="34">
        <v>0.17299999999999999</v>
      </c>
      <c r="N280" s="34">
        <v>0.17299999999999999</v>
      </c>
    </row>
    <row r="281" spans="1:14" ht="18.75">
      <c r="A281" s="22" t="s">
        <v>460</v>
      </c>
      <c r="B281" s="4" t="s">
        <v>109</v>
      </c>
      <c r="C281" s="4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37.5">
      <c r="A282" s="22" t="s">
        <v>461</v>
      </c>
      <c r="B282" s="4" t="s">
        <v>109</v>
      </c>
      <c r="C282" s="4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47.25" customHeight="1">
      <c r="A283" s="6" t="s">
        <v>462</v>
      </c>
      <c r="B283" s="4" t="s">
        <v>109</v>
      </c>
      <c r="C283" s="46">
        <v>0.01</v>
      </c>
      <c r="D283" s="34">
        <v>6.0000000000000001E-3</v>
      </c>
      <c r="E283" s="34">
        <v>6.0000000000000001E-3</v>
      </c>
      <c r="F283" s="34">
        <v>6.0000000000000001E-3</v>
      </c>
      <c r="G283" s="34">
        <v>6.0000000000000001E-3</v>
      </c>
      <c r="H283" s="34">
        <v>6.0000000000000001E-3</v>
      </c>
      <c r="I283" s="34">
        <v>6.0000000000000001E-3</v>
      </c>
      <c r="J283" s="34">
        <v>6.0000000000000001E-3</v>
      </c>
      <c r="K283" s="34">
        <v>6.0000000000000001E-3</v>
      </c>
      <c r="L283" s="34">
        <v>6.0000000000000001E-3</v>
      </c>
      <c r="M283" s="34">
        <v>6.0000000000000001E-3</v>
      </c>
      <c r="N283" s="34">
        <v>6.0000000000000001E-3</v>
      </c>
    </row>
    <row r="284" spans="1:14" ht="37.5">
      <c r="A284" s="54" t="s">
        <v>278</v>
      </c>
      <c r="B284" s="49" t="s">
        <v>110</v>
      </c>
      <c r="C284" s="49">
        <v>0.38900000000000001</v>
      </c>
      <c r="D284" s="55">
        <v>0.42</v>
      </c>
      <c r="E284" s="55">
        <v>0.42930000000000001</v>
      </c>
      <c r="F284" s="34">
        <v>0.438</v>
      </c>
      <c r="G284" s="34">
        <v>0.438</v>
      </c>
      <c r="H284" s="34">
        <v>0.438</v>
      </c>
      <c r="I284" s="34">
        <v>0.44990000000000002</v>
      </c>
      <c r="J284" s="34">
        <v>0.44990000000000002</v>
      </c>
      <c r="K284" s="34">
        <v>0.44990000000000002</v>
      </c>
      <c r="L284" s="34">
        <v>0.46239999999999998</v>
      </c>
      <c r="M284" s="34">
        <v>0.46239999999999998</v>
      </c>
      <c r="N284" s="34">
        <v>0.46239999999999998</v>
      </c>
    </row>
    <row r="285" spans="1:14" ht="37.5">
      <c r="A285" s="54" t="s">
        <v>111</v>
      </c>
      <c r="B285" s="49"/>
      <c r="C285" s="49"/>
      <c r="D285" s="50"/>
      <c r="E285" s="50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8.75">
      <c r="A286" s="56" t="s">
        <v>106</v>
      </c>
      <c r="B286" s="49" t="s">
        <v>110</v>
      </c>
      <c r="C286" s="57">
        <v>0.01</v>
      </c>
      <c r="D286" s="55">
        <v>4.0000000000000001E-3</v>
      </c>
      <c r="E286" s="58">
        <v>1.6999999999999999E-3</v>
      </c>
      <c r="F286" s="35">
        <v>1.8E-3</v>
      </c>
      <c r="G286" s="35">
        <v>1.8E-3</v>
      </c>
      <c r="H286" s="35">
        <v>1.8E-3</v>
      </c>
      <c r="I286" s="35">
        <v>1.8E-3</v>
      </c>
      <c r="J286" s="35">
        <v>1.8E-3</v>
      </c>
      <c r="K286" s="35">
        <v>1.8E-3</v>
      </c>
      <c r="L286" s="35">
        <v>1.9E-3</v>
      </c>
      <c r="M286" s="35">
        <v>1.9E-3</v>
      </c>
      <c r="N286" s="35">
        <v>1.9E-3</v>
      </c>
    </row>
    <row r="287" spans="1:14" ht="18.75">
      <c r="A287" s="56" t="s">
        <v>107</v>
      </c>
      <c r="B287" s="49" t="s">
        <v>110</v>
      </c>
      <c r="C287" s="49">
        <v>5.6000000000000001E-2</v>
      </c>
      <c r="D287" s="55">
        <v>6.8000000000000005E-2</v>
      </c>
      <c r="E287" s="58">
        <v>5.2400000000000002E-2</v>
      </c>
      <c r="F287" s="34">
        <v>5.5E-2</v>
      </c>
      <c r="G287" s="34">
        <v>5.5E-2</v>
      </c>
      <c r="H287" s="34">
        <v>5.5E-2</v>
      </c>
      <c r="I287" s="35">
        <v>5.62E-2</v>
      </c>
      <c r="J287" s="35">
        <v>5.62E-2</v>
      </c>
      <c r="K287" s="35">
        <v>5.62E-2</v>
      </c>
      <c r="L287" s="34">
        <v>5.8000000000000003E-2</v>
      </c>
      <c r="M287" s="34">
        <v>5.8000000000000003E-2</v>
      </c>
      <c r="N287" s="34">
        <v>5.8000000000000003E-2</v>
      </c>
    </row>
    <row r="288" spans="1:14" ht="56.25">
      <c r="A288" s="54" t="s">
        <v>456</v>
      </c>
      <c r="B288" s="49" t="s">
        <v>110</v>
      </c>
      <c r="C288" s="49">
        <v>0.128</v>
      </c>
      <c r="D288" s="49">
        <v>0.11899999999999999</v>
      </c>
      <c r="E288" s="49">
        <v>0.128</v>
      </c>
      <c r="F288" s="46">
        <v>0.13</v>
      </c>
      <c r="G288" s="46">
        <v>0.13</v>
      </c>
      <c r="H288" s="46">
        <v>0.13</v>
      </c>
      <c r="I288" s="4">
        <v>0.13600000000000001</v>
      </c>
      <c r="J288" s="4">
        <v>0.13600000000000001</v>
      </c>
      <c r="K288" s="4">
        <v>0.13600000000000001</v>
      </c>
      <c r="L288" s="4">
        <v>0.14199999999999999</v>
      </c>
      <c r="M288" s="4">
        <v>0.14199999999999999</v>
      </c>
      <c r="N288" s="4">
        <v>0.14199999999999999</v>
      </c>
    </row>
    <row r="289" spans="1:14" ht="75">
      <c r="A289" s="6" t="s">
        <v>457</v>
      </c>
      <c r="B289" s="4" t="s">
        <v>110</v>
      </c>
      <c r="C289" s="4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8.75">
      <c r="A290" s="6" t="s">
        <v>108</v>
      </c>
      <c r="B290" s="4" t="s">
        <v>110</v>
      </c>
      <c r="C290" s="4">
        <v>3.0000000000000001E-3</v>
      </c>
      <c r="D290" s="35">
        <v>2.3999999999999998E-3</v>
      </c>
      <c r="E290" s="35">
        <v>2.5000000000000001E-3</v>
      </c>
      <c r="F290" s="35">
        <v>2.5999999999999999E-3</v>
      </c>
      <c r="G290" s="35">
        <v>2.5999999999999999E-3</v>
      </c>
      <c r="H290" s="35">
        <v>2.5999999999999999E-3</v>
      </c>
      <c r="I290" s="35">
        <v>2.8999999999999998E-3</v>
      </c>
      <c r="J290" s="35">
        <v>2.8999999999999998E-3</v>
      </c>
      <c r="K290" s="35">
        <v>2.8999999999999998E-3</v>
      </c>
      <c r="L290" s="34">
        <v>3.0000000000000001E-3</v>
      </c>
      <c r="M290" s="34">
        <v>3.0000000000000001E-3</v>
      </c>
      <c r="N290" s="34">
        <v>3.0000000000000001E-3</v>
      </c>
    </row>
    <row r="291" spans="1:14" ht="56.25">
      <c r="A291" s="6" t="s">
        <v>458</v>
      </c>
      <c r="B291" s="4" t="s">
        <v>110</v>
      </c>
      <c r="C291" s="4">
        <v>7.2999999999999995E-2</v>
      </c>
      <c r="D291" s="34">
        <v>6.2E-2</v>
      </c>
      <c r="E291" s="35">
        <v>6.0199999999999997E-2</v>
      </c>
      <c r="F291" s="35">
        <v>6.1699999999999998E-2</v>
      </c>
      <c r="G291" s="35">
        <v>6.1699999999999998E-2</v>
      </c>
      <c r="H291" s="35">
        <v>6.1699999999999998E-2</v>
      </c>
      <c r="I291" s="35">
        <v>6.25E-2</v>
      </c>
      <c r="J291" s="35">
        <v>6.25E-2</v>
      </c>
      <c r="K291" s="35">
        <v>6.25E-2</v>
      </c>
      <c r="L291" s="34">
        <v>6.4000000000000001E-2</v>
      </c>
      <c r="M291" s="34">
        <v>6.4000000000000001E-2</v>
      </c>
      <c r="N291" s="34">
        <v>6.4000000000000001E-2</v>
      </c>
    </row>
    <row r="292" spans="1:14" ht="18.75">
      <c r="A292" s="22" t="s">
        <v>460</v>
      </c>
      <c r="B292" s="4" t="s">
        <v>110</v>
      </c>
      <c r="C292" s="4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37.5">
      <c r="A293" s="22" t="s">
        <v>461</v>
      </c>
      <c r="B293" s="4"/>
      <c r="C293" s="4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38.25" customHeight="1">
      <c r="A294" s="6" t="s">
        <v>462</v>
      </c>
      <c r="B294" s="4" t="s">
        <v>110</v>
      </c>
      <c r="C294" s="4">
        <v>6.0000000000000001E-3</v>
      </c>
      <c r="D294" s="35">
        <v>4.1000000000000003E-3</v>
      </c>
      <c r="E294" s="35">
        <v>4.1999999999999997E-3</v>
      </c>
      <c r="F294" s="35">
        <v>4.4000000000000003E-3</v>
      </c>
      <c r="G294" s="35">
        <v>4.4000000000000003E-3</v>
      </c>
      <c r="H294" s="35">
        <v>4.4000000000000003E-3</v>
      </c>
      <c r="I294" s="35">
        <v>4.4999999999999997E-3</v>
      </c>
      <c r="J294" s="35">
        <v>4.4999999999999997E-3</v>
      </c>
      <c r="K294" s="35">
        <v>4.4999999999999997E-3</v>
      </c>
      <c r="L294" s="34">
        <v>5.0000000000000001E-3</v>
      </c>
      <c r="M294" s="34">
        <v>5.0000000000000001E-3</v>
      </c>
      <c r="N294" s="34">
        <v>5.0000000000000001E-3</v>
      </c>
    </row>
    <row r="295" spans="1:14" ht="18.75">
      <c r="A295" s="37" t="s">
        <v>112</v>
      </c>
      <c r="B295" s="38"/>
      <c r="C295" s="38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</row>
    <row r="296" spans="1:14" ht="93.75">
      <c r="A296" s="13" t="s">
        <v>113</v>
      </c>
      <c r="B296" s="4" t="s">
        <v>85</v>
      </c>
      <c r="C296" s="105">
        <v>573.78499999999997</v>
      </c>
      <c r="D296" s="98">
        <v>374.1</v>
      </c>
      <c r="E296" s="97">
        <v>320</v>
      </c>
      <c r="F296" s="97">
        <v>553.6</v>
      </c>
      <c r="G296" s="97">
        <v>554.1</v>
      </c>
      <c r="H296" s="97">
        <v>558</v>
      </c>
      <c r="I296" s="97">
        <v>1020.6</v>
      </c>
      <c r="J296" s="97">
        <v>1023</v>
      </c>
      <c r="K296" s="97">
        <v>1030</v>
      </c>
      <c r="L296" s="97">
        <v>724</v>
      </c>
      <c r="M296" s="97">
        <v>727</v>
      </c>
      <c r="N296" s="97">
        <v>736.4</v>
      </c>
    </row>
    <row r="297" spans="1:14" ht="93.75">
      <c r="A297" s="7" t="s">
        <v>114</v>
      </c>
      <c r="B297" s="4" t="s">
        <v>87</v>
      </c>
      <c r="C297" s="99">
        <v>89.3</v>
      </c>
      <c r="D297" s="99">
        <v>61.4</v>
      </c>
      <c r="E297" s="99">
        <f>E296/D296/E298*10000</f>
        <v>81.233263091946156</v>
      </c>
      <c r="F297" s="99">
        <f>F296/E296/F298*10000</f>
        <v>164.76190476190479</v>
      </c>
      <c r="G297" s="99">
        <f>G296/E296/G298*10000</f>
        <v>165.69976076555025</v>
      </c>
      <c r="H297" s="99">
        <f t="shared" ref="H297:N297" si="0">H296/E296/H298*10000</f>
        <v>165.75570342205322</v>
      </c>
      <c r="I297" s="99">
        <f t="shared" si="0"/>
        <v>176.92604262589728</v>
      </c>
      <c r="J297" s="99">
        <f t="shared" si="0"/>
        <v>176.84263805653569</v>
      </c>
      <c r="K297" s="99">
        <f t="shared" si="0"/>
        <v>176.97776953027005</v>
      </c>
      <c r="L297" s="99">
        <f t="shared" si="0"/>
        <v>68.210253395438585</v>
      </c>
      <c r="M297" s="99">
        <f t="shared" si="0"/>
        <v>68.26656450157428</v>
      </c>
      <c r="N297" s="99">
        <f t="shared" si="0"/>
        <v>68.285716935117435</v>
      </c>
    </row>
    <row r="298" spans="1:14" ht="56.25">
      <c r="A298" s="6" t="s">
        <v>115</v>
      </c>
      <c r="B298" s="4" t="s">
        <v>251</v>
      </c>
      <c r="C298" s="99">
        <v>113.38</v>
      </c>
      <c r="D298" s="99">
        <v>106.23</v>
      </c>
      <c r="E298" s="99">
        <v>105.3</v>
      </c>
      <c r="F298" s="100">
        <v>105</v>
      </c>
      <c r="G298" s="100">
        <v>104.5</v>
      </c>
      <c r="H298" s="100">
        <v>105.2</v>
      </c>
      <c r="I298" s="100">
        <v>104.2</v>
      </c>
      <c r="J298" s="100">
        <v>104.4</v>
      </c>
      <c r="K298" s="100">
        <v>104.3</v>
      </c>
      <c r="L298" s="100">
        <v>104</v>
      </c>
      <c r="M298" s="100">
        <v>104.1</v>
      </c>
      <c r="N298" s="100">
        <v>104.7</v>
      </c>
    </row>
    <row r="299" spans="1:14" ht="131.25">
      <c r="A299" s="6" t="s">
        <v>116</v>
      </c>
      <c r="B299" s="4" t="s">
        <v>265</v>
      </c>
      <c r="C299" s="97">
        <v>88.7</v>
      </c>
      <c r="D299" s="97">
        <f t="shared" ref="D299" si="1">D303+D363+D379+D385+D387+D389+D393</f>
        <v>64.2</v>
      </c>
      <c r="E299" s="102">
        <f t="shared" ref="E299:N299" si="2">E303+E363+E379+E381+E385+E387+E389+E391+E393</f>
        <v>56.57</v>
      </c>
      <c r="F299" s="102">
        <f t="shared" si="2"/>
        <v>165.69000000000003</v>
      </c>
      <c r="G299" s="102">
        <f t="shared" si="2"/>
        <v>166.19000000000003</v>
      </c>
      <c r="H299" s="102">
        <f t="shared" si="2"/>
        <v>167.19700000000003</v>
      </c>
      <c r="I299" s="102">
        <f t="shared" si="2"/>
        <v>347.09999999999997</v>
      </c>
      <c r="J299" s="102">
        <f t="shared" si="2"/>
        <v>349.09999999999997</v>
      </c>
      <c r="K299" s="102">
        <f t="shared" si="2"/>
        <v>351.10999999999996</v>
      </c>
      <c r="L299" s="102">
        <f t="shared" si="2"/>
        <v>202.80999999999997</v>
      </c>
      <c r="M299" s="102">
        <f t="shared" si="2"/>
        <v>205.80999999999997</v>
      </c>
      <c r="N299" s="102">
        <f t="shared" si="2"/>
        <v>208.82299999999998</v>
      </c>
    </row>
    <row r="300" spans="1:14" ht="93.75">
      <c r="A300" s="6" t="s">
        <v>117</v>
      </c>
      <c r="B300" s="4" t="s">
        <v>87</v>
      </c>
      <c r="C300" s="95">
        <v>102.1</v>
      </c>
      <c r="D300" s="95">
        <v>68.099999999999994</v>
      </c>
      <c r="E300" s="103">
        <f>E299/D299/E301*10000</f>
        <v>83.680213482913388</v>
      </c>
      <c r="F300" s="103">
        <f>F299/E299/F298*10000</f>
        <v>278.94643804136473</v>
      </c>
      <c r="G300" s="103">
        <f>G299/E299/G298*10000</f>
        <v>281.12690971003451</v>
      </c>
      <c r="H300" s="103">
        <f t="shared" ref="H300:N300" si="3">H299/E299/H298*10000</f>
        <v>280.948399338348</v>
      </c>
      <c r="I300" s="103">
        <f t="shared" si="3"/>
        <v>201.04375942446916</v>
      </c>
      <c r="J300" s="103">
        <f t="shared" si="3"/>
        <v>201.20763775201667</v>
      </c>
      <c r="K300" s="103">
        <f t="shared" si="3"/>
        <v>201.34016015496977</v>
      </c>
      <c r="L300" s="103">
        <f t="shared" si="3"/>
        <v>56.182545486780583</v>
      </c>
      <c r="M300" s="103">
        <f t="shared" si="3"/>
        <v>56.632520952051536</v>
      </c>
      <c r="N300" s="103">
        <f t="shared" si="3"/>
        <v>56.805246681577486</v>
      </c>
    </row>
    <row r="301" spans="1:14" ht="56.25">
      <c r="A301" s="6" t="s">
        <v>115</v>
      </c>
      <c r="B301" s="4" t="s">
        <v>251</v>
      </c>
      <c r="C301" s="99">
        <v>113.38</v>
      </c>
      <c r="D301" s="99">
        <v>106.23</v>
      </c>
      <c r="E301" s="99">
        <v>105.3</v>
      </c>
      <c r="F301" s="100">
        <v>105</v>
      </c>
      <c r="G301" s="100">
        <v>104.5</v>
      </c>
      <c r="H301" s="100">
        <v>105.2</v>
      </c>
      <c r="I301" s="100">
        <v>104.2</v>
      </c>
      <c r="J301" s="100">
        <v>104.4</v>
      </c>
      <c r="K301" s="100">
        <v>104.3</v>
      </c>
      <c r="L301" s="100">
        <v>104</v>
      </c>
      <c r="M301" s="100">
        <v>104.1</v>
      </c>
      <c r="N301" s="100">
        <v>104.7</v>
      </c>
    </row>
    <row r="302" spans="1:14" ht="168.75">
      <c r="A302" s="13" t="s">
        <v>118</v>
      </c>
      <c r="B302" s="9"/>
      <c r="C302" s="104"/>
      <c r="D302" s="50"/>
      <c r="E302" s="99"/>
      <c r="F302" s="99"/>
      <c r="G302" s="99"/>
      <c r="H302" s="99"/>
      <c r="I302" s="99"/>
      <c r="J302" s="99"/>
      <c r="K302" s="99"/>
      <c r="L302" s="99"/>
      <c r="M302" s="99"/>
      <c r="N302" s="99"/>
    </row>
    <row r="303" spans="1:14" ht="112.5">
      <c r="A303" s="19" t="s">
        <v>403</v>
      </c>
      <c r="B303" s="9" t="s">
        <v>119</v>
      </c>
      <c r="C303" s="102">
        <v>79.2</v>
      </c>
      <c r="D303" s="102">
        <v>59</v>
      </c>
      <c r="E303" s="102">
        <v>48.9</v>
      </c>
      <c r="F303" s="102">
        <v>54.11</v>
      </c>
      <c r="G303" s="102">
        <v>54.61</v>
      </c>
      <c r="H303" s="102">
        <v>55.61</v>
      </c>
      <c r="I303" s="102">
        <v>60.1</v>
      </c>
      <c r="J303" s="102">
        <v>62.1</v>
      </c>
      <c r="K303" s="102">
        <v>64.099999999999994</v>
      </c>
      <c r="L303" s="102">
        <v>65</v>
      </c>
      <c r="M303" s="102">
        <v>68</v>
      </c>
      <c r="N303" s="102">
        <v>71</v>
      </c>
    </row>
    <row r="304" spans="1:14" ht="93.75">
      <c r="A304" s="23" t="s">
        <v>117</v>
      </c>
      <c r="B304" s="9" t="s">
        <v>87</v>
      </c>
      <c r="C304" s="96">
        <v>142.80000000000001</v>
      </c>
      <c r="D304" s="96">
        <v>73.099999999999994</v>
      </c>
      <c r="E304" s="103">
        <f>E303/D303/E301*10000</f>
        <v>78.709739726688881</v>
      </c>
      <c r="F304" s="103">
        <f>F303/E303/F301*10000</f>
        <v>105.38513974096796</v>
      </c>
      <c r="G304" s="103">
        <f>G303/E303/G301*10000</f>
        <v>106.8678388665473</v>
      </c>
      <c r="H304" s="103">
        <f>H303/E303/H301*10000</f>
        <v>108.1006477096892</v>
      </c>
      <c r="I304" s="103">
        <f>I303/F303/I298*10000</f>
        <v>106.5931310038448</v>
      </c>
      <c r="J304" s="103">
        <f>J303/G303/J301*10000</f>
        <v>108.92283211992246</v>
      </c>
      <c r="K304" s="103">
        <f>K303/H303/K298*10000</f>
        <v>110.51489770130738</v>
      </c>
      <c r="L304" s="103">
        <f>L303/I303/L301*10000</f>
        <v>103.99334442595674</v>
      </c>
      <c r="M304" s="103">
        <f>M303/J303/M301*10000</f>
        <v>105.18809332658893</v>
      </c>
      <c r="N304" s="103">
        <f>N303/K303/N301*10000</f>
        <v>105.792197303938</v>
      </c>
    </row>
    <row r="305" spans="1:14" ht="112.5">
      <c r="A305" s="23" t="s">
        <v>404</v>
      </c>
      <c r="B305" s="9" t="s">
        <v>119</v>
      </c>
      <c r="C305" s="95"/>
      <c r="D305" s="95"/>
      <c r="E305" s="99"/>
      <c r="F305" s="103"/>
      <c r="G305" s="103"/>
      <c r="H305" s="103"/>
      <c r="I305" s="103"/>
      <c r="J305" s="103"/>
      <c r="K305" s="103"/>
      <c r="L305" s="103"/>
      <c r="M305" s="103"/>
      <c r="N305" s="103"/>
    </row>
    <row r="306" spans="1:14" ht="93.75">
      <c r="A306" s="23" t="s">
        <v>117</v>
      </c>
      <c r="B306" s="9" t="s">
        <v>87</v>
      </c>
      <c r="C306" s="95"/>
      <c r="D306" s="95"/>
      <c r="E306" s="99"/>
      <c r="F306" s="103"/>
      <c r="G306" s="103"/>
      <c r="H306" s="103"/>
      <c r="I306" s="103"/>
      <c r="J306" s="103"/>
      <c r="K306" s="103"/>
      <c r="L306" s="103"/>
      <c r="M306" s="103"/>
      <c r="N306" s="103"/>
    </row>
    <row r="307" spans="1:14" ht="18.75">
      <c r="A307" s="22" t="s">
        <v>463</v>
      </c>
      <c r="B307" s="4" t="s">
        <v>265</v>
      </c>
      <c r="C307" s="95"/>
      <c r="D307" s="95"/>
      <c r="E307" s="99"/>
      <c r="F307" s="103"/>
      <c r="G307" s="103"/>
      <c r="H307" s="103"/>
      <c r="I307" s="103"/>
      <c r="J307" s="103"/>
      <c r="K307" s="103"/>
      <c r="L307" s="103"/>
      <c r="M307" s="103"/>
      <c r="N307" s="103"/>
    </row>
    <row r="308" spans="1:14" ht="93.75">
      <c r="A308" s="23" t="s">
        <v>117</v>
      </c>
      <c r="B308" s="4" t="s">
        <v>87</v>
      </c>
      <c r="C308" s="95"/>
      <c r="D308" s="95"/>
      <c r="E308" s="99"/>
      <c r="F308" s="103"/>
      <c r="G308" s="103"/>
      <c r="H308" s="103"/>
      <c r="I308" s="103"/>
      <c r="J308" s="103"/>
      <c r="K308" s="103"/>
      <c r="L308" s="103"/>
      <c r="M308" s="103"/>
      <c r="N308" s="103"/>
    </row>
    <row r="309" spans="1:14" ht="37.5">
      <c r="A309" s="22" t="s">
        <v>464</v>
      </c>
      <c r="B309" s="4" t="s">
        <v>265</v>
      </c>
      <c r="C309" s="95"/>
      <c r="D309" s="95"/>
      <c r="E309" s="99"/>
      <c r="F309" s="103"/>
      <c r="G309" s="103"/>
      <c r="H309" s="103"/>
      <c r="I309" s="103"/>
      <c r="J309" s="103"/>
      <c r="K309" s="103"/>
      <c r="L309" s="103"/>
      <c r="M309" s="103"/>
      <c r="N309" s="103"/>
    </row>
    <row r="310" spans="1:14" ht="93.75">
      <c r="A310" s="23" t="s">
        <v>117</v>
      </c>
      <c r="B310" s="4" t="s">
        <v>87</v>
      </c>
      <c r="C310" s="95"/>
      <c r="D310" s="95"/>
      <c r="E310" s="99"/>
      <c r="F310" s="103"/>
      <c r="G310" s="103"/>
      <c r="H310" s="103"/>
      <c r="I310" s="103"/>
      <c r="J310" s="103"/>
      <c r="K310" s="103"/>
      <c r="L310" s="103"/>
      <c r="M310" s="103"/>
      <c r="N310" s="103"/>
    </row>
    <row r="311" spans="1:14" ht="18.75">
      <c r="A311" s="22" t="s">
        <v>465</v>
      </c>
      <c r="B311" s="4" t="s">
        <v>265</v>
      </c>
      <c r="C311" s="95"/>
      <c r="D311" s="95"/>
      <c r="E311" s="99"/>
      <c r="F311" s="103"/>
      <c r="G311" s="103"/>
      <c r="H311" s="103"/>
      <c r="I311" s="103"/>
      <c r="J311" s="103"/>
      <c r="K311" s="103"/>
      <c r="L311" s="103"/>
      <c r="M311" s="103"/>
      <c r="N311" s="103"/>
    </row>
    <row r="312" spans="1:14" ht="93.75">
      <c r="A312" s="23" t="s">
        <v>117</v>
      </c>
      <c r="B312" s="4" t="s">
        <v>87</v>
      </c>
      <c r="C312" s="95"/>
      <c r="D312" s="95"/>
      <c r="E312" s="99"/>
      <c r="F312" s="103"/>
      <c r="G312" s="103"/>
      <c r="H312" s="103"/>
      <c r="I312" s="103"/>
      <c r="J312" s="103"/>
      <c r="K312" s="103"/>
      <c r="L312" s="103"/>
      <c r="M312" s="103"/>
      <c r="N312" s="103"/>
    </row>
    <row r="313" spans="1:14" ht="37.5">
      <c r="A313" s="23" t="s">
        <v>466</v>
      </c>
      <c r="B313" s="4" t="s">
        <v>265</v>
      </c>
      <c r="C313" s="95"/>
      <c r="D313" s="95"/>
      <c r="E313" s="99"/>
      <c r="F313" s="103"/>
      <c r="G313" s="103"/>
      <c r="H313" s="103"/>
      <c r="I313" s="103"/>
      <c r="J313" s="103"/>
      <c r="K313" s="103"/>
      <c r="L313" s="103"/>
      <c r="M313" s="103"/>
      <c r="N313" s="103"/>
    </row>
    <row r="314" spans="1:14" ht="93.75">
      <c r="A314" s="23" t="s">
        <v>117</v>
      </c>
      <c r="B314" s="4" t="s">
        <v>87</v>
      </c>
      <c r="C314" s="95"/>
      <c r="D314" s="95"/>
      <c r="E314" s="99"/>
      <c r="F314" s="103"/>
      <c r="G314" s="103"/>
      <c r="H314" s="103"/>
      <c r="I314" s="103"/>
      <c r="J314" s="103"/>
      <c r="K314" s="103"/>
      <c r="L314" s="103"/>
      <c r="M314" s="103"/>
      <c r="N314" s="103"/>
    </row>
    <row r="315" spans="1:14" ht="112.5">
      <c r="A315" s="23" t="s">
        <v>435</v>
      </c>
      <c r="B315" s="9" t="s">
        <v>119</v>
      </c>
      <c r="C315" s="95"/>
      <c r="D315" s="95"/>
      <c r="E315" s="99"/>
      <c r="F315" s="103"/>
      <c r="G315" s="103"/>
      <c r="H315" s="103"/>
      <c r="I315" s="103"/>
      <c r="J315" s="103"/>
      <c r="K315" s="103"/>
      <c r="L315" s="103"/>
      <c r="M315" s="103"/>
      <c r="N315" s="103"/>
    </row>
    <row r="316" spans="1:14" ht="93.75">
      <c r="A316" s="23" t="s">
        <v>117</v>
      </c>
      <c r="B316" s="9" t="s">
        <v>87</v>
      </c>
      <c r="C316" s="95"/>
      <c r="D316" s="95"/>
      <c r="E316" s="99"/>
      <c r="F316" s="103"/>
      <c r="G316" s="103"/>
      <c r="H316" s="103"/>
      <c r="I316" s="103"/>
      <c r="J316" s="103"/>
      <c r="K316" s="103"/>
      <c r="L316" s="103"/>
      <c r="M316" s="103"/>
      <c r="N316" s="103"/>
    </row>
    <row r="317" spans="1:14" ht="18.75">
      <c r="A317" s="22" t="s">
        <v>467</v>
      </c>
      <c r="B317" s="4" t="s">
        <v>265</v>
      </c>
      <c r="C317" s="95"/>
      <c r="D317" s="95"/>
      <c r="E317" s="99"/>
      <c r="F317" s="103"/>
      <c r="G317" s="103"/>
      <c r="H317" s="103"/>
      <c r="I317" s="103"/>
      <c r="J317" s="103"/>
      <c r="K317" s="103"/>
      <c r="L317" s="103"/>
      <c r="M317" s="103"/>
      <c r="N317" s="103"/>
    </row>
    <row r="318" spans="1:14" ht="93.75">
      <c r="A318" s="23" t="s">
        <v>117</v>
      </c>
      <c r="B318" s="4" t="s">
        <v>87</v>
      </c>
      <c r="C318" s="95"/>
      <c r="D318" s="95"/>
      <c r="E318" s="99"/>
      <c r="F318" s="103"/>
      <c r="G318" s="103"/>
      <c r="H318" s="103"/>
      <c r="I318" s="103"/>
      <c r="J318" s="103"/>
      <c r="K318" s="103"/>
      <c r="L318" s="103"/>
      <c r="M318" s="103"/>
      <c r="N318" s="103"/>
    </row>
    <row r="319" spans="1:14" ht="18.75">
      <c r="A319" s="23" t="s">
        <v>468</v>
      </c>
      <c r="B319" s="4" t="s">
        <v>265</v>
      </c>
      <c r="C319" s="95"/>
      <c r="D319" s="95"/>
      <c r="E319" s="99"/>
      <c r="F319" s="103"/>
      <c r="G319" s="103"/>
      <c r="H319" s="103"/>
      <c r="I319" s="103"/>
      <c r="J319" s="103"/>
      <c r="K319" s="103"/>
      <c r="L319" s="103"/>
      <c r="M319" s="103"/>
      <c r="N319" s="103"/>
    </row>
    <row r="320" spans="1:14" ht="93.75">
      <c r="A320" s="23" t="s">
        <v>117</v>
      </c>
      <c r="B320" s="4" t="s">
        <v>87</v>
      </c>
      <c r="C320" s="95"/>
      <c r="D320" s="95"/>
      <c r="E320" s="99"/>
      <c r="F320" s="103"/>
      <c r="G320" s="103"/>
      <c r="H320" s="103"/>
      <c r="I320" s="103"/>
      <c r="J320" s="103"/>
      <c r="K320" s="103"/>
      <c r="L320" s="103"/>
      <c r="M320" s="103"/>
      <c r="N320" s="103"/>
    </row>
    <row r="321" spans="1:14" ht="18.75">
      <c r="A321" s="23" t="s">
        <v>469</v>
      </c>
      <c r="B321" s="4" t="s">
        <v>265</v>
      </c>
      <c r="C321" s="95"/>
      <c r="D321" s="95"/>
      <c r="E321" s="99"/>
      <c r="F321" s="103"/>
      <c r="G321" s="103"/>
      <c r="H321" s="103"/>
      <c r="I321" s="103"/>
      <c r="J321" s="103"/>
      <c r="K321" s="103"/>
      <c r="L321" s="103"/>
      <c r="M321" s="103"/>
      <c r="N321" s="103"/>
    </row>
    <row r="322" spans="1:14" ht="93.75">
      <c r="A322" s="23" t="s">
        <v>117</v>
      </c>
      <c r="B322" s="4" t="s">
        <v>87</v>
      </c>
      <c r="C322" s="95"/>
      <c r="D322" s="95"/>
      <c r="E322" s="99"/>
      <c r="F322" s="103"/>
      <c r="G322" s="103"/>
      <c r="H322" s="103"/>
      <c r="I322" s="103"/>
      <c r="J322" s="103"/>
      <c r="K322" s="103"/>
      <c r="L322" s="103"/>
      <c r="M322" s="103"/>
      <c r="N322" s="103"/>
    </row>
    <row r="323" spans="1:14" ht="18.75">
      <c r="A323" s="22" t="s">
        <v>470</v>
      </c>
      <c r="B323" s="4" t="s">
        <v>265</v>
      </c>
      <c r="C323" s="95"/>
      <c r="D323" s="95"/>
      <c r="E323" s="99"/>
      <c r="F323" s="103"/>
      <c r="G323" s="103"/>
      <c r="H323" s="103"/>
      <c r="I323" s="103"/>
      <c r="J323" s="103"/>
      <c r="K323" s="103"/>
      <c r="L323" s="103"/>
      <c r="M323" s="103"/>
      <c r="N323" s="103"/>
    </row>
    <row r="324" spans="1:14" ht="93.75">
      <c r="A324" s="23" t="s">
        <v>117</v>
      </c>
      <c r="B324" s="4" t="s">
        <v>87</v>
      </c>
      <c r="C324" s="95"/>
      <c r="D324" s="95"/>
      <c r="E324" s="99"/>
      <c r="F324" s="103"/>
      <c r="G324" s="103"/>
      <c r="H324" s="103"/>
      <c r="I324" s="103"/>
      <c r="J324" s="103"/>
      <c r="K324" s="103"/>
      <c r="L324" s="103"/>
      <c r="M324" s="103"/>
      <c r="N324" s="103"/>
    </row>
    <row r="325" spans="1:14" ht="18.75">
      <c r="A325" s="23" t="s">
        <v>471</v>
      </c>
      <c r="B325" s="4" t="s">
        <v>265</v>
      </c>
      <c r="C325" s="95"/>
      <c r="D325" s="95"/>
      <c r="E325" s="99"/>
      <c r="F325" s="103"/>
      <c r="G325" s="103"/>
      <c r="H325" s="103"/>
      <c r="I325" s="103"/>
      <c r="J325" s="103"/>
      <c r="K325" s="103"/>
      <c r="L325" s="103"/>
      <c r="M325" s="103"/>
      <c r="N325" s="103"/>
    </row>
    <row r="326" spans="1:14" ht="93.75">
      <c r="A326" s="23" t="s">
        <v>117</v>
      </c>
      <c r="B326" s="4" t="s">
        <v>87</v>
      </c>
      <c r="C326" s="95"/>
      <c r="D326" s="95"/>
      <c r="E326" s="99"/>
      <c r="F326" s="103"/>
      <c r="G326" s="103"/>
      <c r="H326" s="103"/>
      <c r="I326" s="103"/>
      <c r="J326" s="103"/>
      <c r="K326" s="103"/>
      <c r="L326" s="103"/>
      <c r="M326" s="103"/>
      <c r="N326" s="103"/>
    </row>
    <row r="327" spans="1:14" ht="37.5">
      <c r="A327" s="22" t="s">
        <v>405</v>
      </c>
      <c r="B327" s="4" t="s">
        <v>265</v>
      </c>
      <c r="C327" s="95"/>
      <c r="D327" s="95"/>
      <c r="E327" s="99"/>
      <c r="F327" s="103"/>
      <c r="G327" s="103"/>
      <c r="H327" s="103"/>
      <c r="I327" s="103"/>
      <c r="J327" s="103"/>
      <c r="K327" s="103"/>
      <c r="L327" s="103"/>
      <c r="M327" s="103"/>
      <c r="N327" s="103"/>
    </row>
    <row r="328" spans="1:14" ht="93.75">
      <c r="A328" s="23" t="s">
        <v>117</v>
      </c>
      <c r="B328" s="4" t="s">
        <v>87</v>
      </c>
      <c r="C328" s="95"/>
      <c r="D328" s="95"/>
      <c r="E328" s="99"/>
      <c r="F328" s="103"/>
      <c r="G328" s="103"/>
      <c r="H328" s="103"/>
      <c r="I328" s="103"/>
      <c r="J328" s="103"/>
      <c r="K328" s="103"/>
      <c r="L328" s="103"/>
      <c r="M328" s="103"/>
      <c r="N328" s="103"/>
    </row>
    <row r="329" spans="1:14" ht="93.75">
      <c r="A329" s="22" t="s">
        <v>412</v>
      </c>
      <c r="B329" s="4" t="s">
        <v>265</v>
      </c>
      <c r="C329" s="95"/>
      <c r="D329" s="95"/>
      <c r="E329" s="99"/>
      <c r="F329" s="103"/>
      <c r="G329" s="103"/>
      <c r="H329" s="103"/>
      <c r="I329" s="103"/>
      <c r="J329" s="103"/>
      <c r="K329" s="103"/>
      <c r="L329" s="103"/>
      <c r="M329" s="103"/>
      <c r="N329" s="103"/>
    </row>
    <row r="330" spans="1:14" ht="93.75">
      <c r="A330" s="23" t="s">
        <v>117</v>
      </c>
      <c r="B330" s="4" t="s">
        <v>87</v>
      </c>
      <c r="C330" s="95"/>
      <c r="D330" s="95"/>
      <c r="E330" s="99"/>
      <c r="F330" s="103"/>
      <c r="G330" s="103"/>
      <c r="H330" s="103"/>
      <c r="I330" s="103"/>
      <c r="J330" s="103"/>
      <c r="K330" s="103"/>
      <c r="L330" s="103"/>
      <c r="M330" s="103"/>
      <c r="N330" s="103"/>
    </row>
    <row r="331" spans="1:14" ht="37.5">
      <c r="A331" s="22" t="s">
        <v>472</v>
      </c>
      <c r="B331" s="4" t="s">
        <v>265</v>
      </c>
      <c r="C331" s="95"/>
      <c r="D331" s="95"/>
      <c r="E331" s="99"/>
      <c r="F331" s="103"/>
      <c r="G331" s="103"/>
      <c r="H331" s="103"/>
      <c r="I331" s="103"/>
      <c r="J331" s="103"/>
      <c r="K331" s="103"/>
      <c r="L331" s="103"/>
      <c r="M331" s="103"/>
      <c r="N331" s="103"/>
    </row>
    <row r="332" spans="1:14" ht="93.75">
      <c r="A332" s="23" t="s">
        <v>117</v>
      </c>
      <c r="B332" s="4" t="s">
        <v>87</v>
      </c>
      <c r="C332" s="95"/>
      <c r="D332" s="95"/>
      <c r="E332" s="99"/>
      <c r="F332" s="103"/>
      <c r="G332" s="103"/>
      <c r="H332" s="103"/>
      <c r="I332" s="103"/>
      <c r="J332" s="103"/>
      <c r="K332" s="103"/>
      <c r="L332" s="103"/>
      <c r="M332" s="103"/>
      <c r="N332" s="103"/>
    </row>
    <row r="333" spans="1:14" ht="37.5">
      <c r="A333" s="23" t="s">
        <v>473</v>
      </c>
      <c r="B333" s="4" t="s">
        <v>265</v>
      </c>
      <c r="C333" s="95"/>
      <c r="D333" s="95"/>
      <c r="E333" s="99"/>
      <c r="F333" s="103"/>
      <c r="G333" s="103"/>
      <c r="H333" s="103"/>
      <c r="I333" s="103"/>
      <c r="J333" s="103"/>
      <c r="K333" s="103"/>
      <c r="L333" s="103"/>
      <c r="M333" s="103"/>
      <c r="N333" s="103"/>
    </row>
    <row r="334" spans="1:14" ht="93.75">
      <c r="A334" s="23" t="s">
        <v>117</v>
      </c>
      <c r="B334" s="4" t="s">
        <v>87</v>
      </c>
      <c r="C334" s="95"/>
      <c r="D334" s="95"/>
      <c r="E334" s="99"/>
      <c r="F334" s="103"/>
      <c r="G334" s="103"/>
      <c r="H334" s="103"/>
      <c r="I334" s="103"/>
      <c r="J334" s="103"/>
      <c r="K334" s="103"/>
      <c r="L334" s="103"/>
      <c r="M334" s="103"/>
      <c r="N334" s="103"/>
    </row>
    <row r="335" spans="1:14" ht="37.5">
      <c r="A335" s="22" t="s">
        <v>413</v>
      </c>
      <c r="B335" s="4" t="s">
        <v>265</v>
      </c>
      <c r="C335" s="95"/>
      <c r="D335" s="95"/>
      <c r="E335" s="99"/>
      <c r="F335" s="103"/>
      <c r="G335" s="103"/>
      <c r="H335" s="103"/>
      <c r="I335" s="103"/>
      <c r="J335" s="103"/>
      <c r="K335" s="103"/>
      <c r="L335" s="103"/>
      <c r="M335" s="103"/>
      <c r="N335" s="103"/>
    </row>
    <row r="336" spans="1:14" ht="93.75">
      <c r="A336" s="23" t="s">
        <v>117</v>
      </c>
      <c r="B336" s="4" t="s">
        <v>87</v>
      </c>
      <c r="C336" s="95"/>
      <c r="D336" s="95"/>
      <c r="E336" s="99"/>
      <c r="F336" s="103"/>
      <c r="G336" s="103"/>
      <c r="H336" s="103"/>
      <c r="I336" s="103"/>
      <c r="J336" s="103"/>
      <c r="K336" s="103"/>
      <c r="L336" s="103"/>
      <c r="M336" s="103"/>
      <c r="N336" s="103"/>
    </row>
    <row r="337" spans="1:14" ht="37.5">
      <c r="A337" s="22" t="s">
        <v>474</v>
      </c>
      <c r="B337" s="4" t="s">
        <v>265</v>
      </c>
      <c r="C337" s="95"/>
      <c r="D337" s="95"/>
      <c r="E337" s="99"/>
      <c r="F337" s="103"/>
      <c r="G337" s="103"/>
      <c r="H337" s="103"/>
      <c r="I337" s="103"/>
      <c r="J337" s="103"/>
      <c r="K337" s="103"/>
      <c r="L337" s="103"/>
      <c r="M337" s="103"/>
      <c r="N337" s="103"/>
    </row>
    <row r="338" spans="1:14" ht="93.75">
      <c r="A338" s="23" t="s">
        <v>117</v>
      </c>
      <c r="B338" s="4" t="s">
        <v>87</v>
      </c>
      <c r="C338" s="95"/>
      <c r="D338" s="95"/>
      <c r="E338" s="99"/>
      <c r="F338" s="103"/>
      <c r="G338" s="103"/>
      <c r="H338" s="103"/>
      <c r="I338" s="103"/>
      <c r="J338" s="103"/>
      <c r="K338" s="103"/>
      <c r="L338" s="103"/>
      <c r="M338" s="103"/>
      <c r="N338" s="103"/>
    </row>
    <row r="339" spans="1:14" ht="56.25">
      <c r="A339" s="22" t="s">
        <v>446</v>
      </c>
      <c r="B339" s="4" t="s">
        <v>265</v>
      </c>
      <c r="C339" s="95"/>
      <c r="D339" s="95"/>
      <c r="E339" s="99"/>
      <c r="F339" s="103"/>
      <c r="G339" s="103"/>
      <c r="H339" s="103"/>
      <c r="I339" s="103"/>
      <c r="J339" s="103"/>
      <c r="K339" s="103"/>
      <c r="L339" s="103"/>
      <c r="M339" s="103"/>
      <c r="N339" s="103"/>
    </row>
    <row r="340" spans="1:14" ht="93.75">
      <c r="A340" s="23" t="s">
        <v>117</v>
      </c>
      <c r="B340" s="4" t="s">
        <v>87</v>
      </c>
      <c r="C340" s="95"/>
      <c r="D340" s="95"/>
      <c r="E340" s="99"/>
      <c r="F340" s="103"/>
      <c r="G340" s="103"/>
      <c r="H340" s="103"/>
      <c r="I340" s="103"/>
      <c r="J340" s="103"/>
      <c r="K340" s="103"/>
      <c r="L340" s="103"/>
      <c r="M340" s="103"/>
      <c r="N340" s="103"/>
    </row>
    <row r="341" spans="1:14" ht="36" customHeight="1">
      <c r="A341" s="23" t="s">
        <v>475</v>
      </c>
      <c r="B341" s="4" t="s">
        <v>265</v>
      </c>
      <c r="C341" s="95"/>
      <c r="D341" s="95"/>
      <c r="E341" s="99"/>
      <c r="F341" s="103"/>
      <c r="G341" s="103"/>
      <c r="H341" s="103"/>
      <c r="I341" s="103"/>
      <c r="J341" s="103"/>
      <c r="K341" s="103"/>
      <c r="L341" s="103"/>
      <c r="M341" s="103"/>
      <c r="N341" s="103"/>
    </row>
    <row r="342" spans="1:14" ht="93.75">
      <c r="A342" s="23" t="s">
        <v>117</v>
      </c>
      <c r="B342" s="4" t="s">
        <v>87</v>
      </c>
      <c r="C342" s="95"/>
      <c r="D342" s="95"/>
      <c r="E342" s="99"/>
      <c r="F342" s="103"/>
      <c r="G342" s="103"/>
      <c r="H342" s="103"/>
      <c r="I342" s="103"/>
      <c r="J342" s="103"/>
      <c r="K342" s="103"/>
      <c r="L342" s="103"/>
      <c r="M342" s="103"/>
      <c r="N342" s="103"/>
    </row>
    <row r="343" spans="1:14" ht="56.25">
      <c r="A343" s="22" t="s">
        <v>414</v>
      </c>
      <c r="B343" s="4" t="s">
        <v>265</v>
      </c>
      <c r="C343" s="95"/>
      <c r="D343" s="95"/>
      <c r="E343" s="99"/>
      <c r="F343" s="103"/>
      <c r="G343" s="103"/>
      <c r="H343" s="103"/>
      <c r="I343" s="103"/>
      <c r="J343" s="103"/>
      <c r="K343" s="103"/>
      <c r="L343" s="103"/>
      <c r="M343" s="103"/>
      <c r="N343" s="103"/>
    </row>
    <row r="344" spans="1:14" ht="93.75">
      <c r="A344" s="23" t="s">
        <v>117</v>
      </c>
      <c r="B344" s="4" t="s">
        <v>87</v>
      </c>
      <c r="C344" s="95"/>
      <c r="D344" s="95"/>
      <c r="E344" s="99"/>
      <c r="F344" s="103"/>
      <c r="G344" s="103"/>
      <c r="H344" s="103"/>
      <c r="I344" s="103"/>
      <c r="J344" s="103"/>
      <c r="K344" s="103"/>
      <c r="L344" s="103"/>
      <c r="M344" s="103"/>
      <c r="N344" s="103"/>
    </row>
    <row r="345" spans="1:14" ht="18.75">
      <c r="A345" s="22" t="s">
        <v>476</v>
      </c>
      <c r="B345" s="4" t="s">
        <v>265</v>
      </c>
      <c r="C345" s="95"/>
      <c r="D345" s="95"/>
      <c r="E345" s="99"/>
      <c r="F345" s="103"/>
      <c r="G345" s="103"/>
      <c r="H345" s="103"/>
      <c r="I345" s="103"/>
      <c r="J345" s="103"/>
      <c r="K345" s="103"/>
      <c r="L345" s="103"/>
      <c r="M345" s="103"/>
      <c r="N345" s="103"/>
    </row>
    <row r="346" spans="1:14" ht="93.75">
      <c r="A346" s="23" t="s">
        <v>117</v>
      </c>
      <c r="B346" s="4" t="s">
        <v>87</v>
      </c>
      <c r="C346" s="95"/>
      <c r="D346" s="95"/>
      <c r="E346" s="99"/>
      <c r="F346" s="103"/>
      <c r="G346" s="103"/>
      <c r="H346" s="103"/>
      <c r="I346" s="103"/>
      <c r="J346" s="103"/>
      <c r="K346" s="103"/>
      <c r="L346" s="103"/>
      <c r="M346" s="103"/>
      <c r="N346" s="103"/>
    </row>
    <row r="347" spans="1:14" ht="56.25">
      <c r="A347" s="23" t="s">
        <v>477</v>
      </c>
      <c r="B347" s="4" t="s">
        <v>265</v>
      </c>
      <c r="C347" s="95"/>
      <c r="D347" s="95"/>
      <c r="E347" s="99"/>
      <c r="F347" s="103"/>
      <c r="G347" s="103"/>
      <c r="H347" s="103"/>
      <c r="I347" s="103"/>
      <c r="J347" s="103"/>
      <c r="K347" s="103"/>
      <c r="L347" s="103"/>
      <c r="M347" s="103"/>
      <c r="N347" s="103"/>
    </row>
    <row r="348" spans="1:14" ht="93.75">
      <c r="A348" s="23" t="s">
        <v>117</v>
      </c>
      <c r="B348" s="4" t="s">
        <v>87</v>
      </c>
      <c r="C348" s="95"/>
      <c r="D348" s="95"/>
      <c r="E348" s="99"/>
      <c r="F348" s="103"/>
      <c r="G348" s="103"/>
      <c r="H348" s="103"/>
      <c r="I348" s="103"/>
      <c r="J348" s="103"/>
      <c r="K348" s="103"/>
      <c r="L348" s="103"/>
      <c r="M348" s="103"/>
      <c r="N348" s="103"/>
    </row>
    <row r="349" spans="1:14" ht="37.5">
      <c r="A349" s="22" t="s">
        <v>478</v>
      </c>
      <c r="B349" s="4" t="s">
        <v>265</v>
      </c>
      <c r="C349" s="95"/>
      <c r="D349" s="95"/>
      <c r="E349" s="99"/>
      <c r="F349" s="103"/>
      <c r="G349" s="103"/>
      <c r="H349" s="103"/>
      <c r="I349" s="103"/>
      <c r="J349" s="103"/>
      <c r="K349" s="103"/>
      <c r="L349" s="103"/>
      <c r="M349" s="103"/>
      <c r="N349" s="103"/>
    </row>
    <row r="350" spans="1:14" ht="93.75">
      <c r="A350" s="23" t="s">
        <v>117</v>
      </c>
      <c r="B350" s="4" t="s">
        <v>87</v>
      </c>
      <c r="C350" s="95"/>
      <c r="D350" s="95"/>
      <c r="E350" s="99"/>
      <c r="F350" s="103"/>
      <c r="G350" s="103"/>
      <c r="H350" s="103"/>
      <c r="I350" s="103"/>
      <c r="J350" s="103"/>
      <c r="K350" s="103"/>
      <c r="L350" s="103"/>
      <c r="M350" s="103"/>
      <c r="N350" s="103"/>
    </row>
    <row r="351" spans="1:14" ht="37.5">
      <c r="A351" s="23" t="s">
        <v>479</v>
      </c>
      <c r="B351" s="4"/>
      <c r="C351" s="95"/>
      <c r="D351" s="95"/>
      <c r="E351" s="99"/>
      <c r="F351" s="103"/>
      <c r="G351" s="103"/>
      <c r="H351" s="103"/>
      <c r="I351" s="103"/>
      <c r="J351" s="103"/>
      <c r="K351" s="103"/>
      <c r="L351" s="103"/>
      <c r="M351" s="103"/>
      <c r="N351" s="103"/>
    </row>
    <row r="352" spans="1:14" ht="93.75">
      <c r="A352" s="23" t="s">
        <v>117</v>
      </c>
      <c r="B352" s="4" t="s">
        <v>87</v>
      </c>
      <c r="C352" s="95"/>
      <c r="D352" s="95"/>
      <c r="E352" s="99"/>
      <c r="F352" s="103"/>
      <c r="G352" s="103"/>
      <c r="H352" s="103"/>
      <c r="I352" s="103"/>
      <c r="J352" s="103"/>
      <c r="K352" s="103"/>
      <c r="L352" s="103"/>
      <c r="M352" s="103"/>
      <c r="N352" s="103"/>
    </row>
    <row r="353" spans="1:14" ht="56.25">
      <c r="A353" s="22" t="s">
        <v>415</v>
      </c>
      <c r="B353" s="4" t="s">
        <v>265</v>
      </c>
      <c r="C353" s="95"/>
      <c r="D353" s="95"/>
      <c r="E353" s="99"/>
      <c r="F353" s="103"/>
      <c r="G353" s="103"/>
      <c r="H353" s="103"/>
      <c r="I353" s="103"/>
      <c r="J353" s="103"/>
      <c r="K353" s="103"/>
      <c r="L353" s="103"/>
      <c r="M353" s="103"/>
      <c r="N353" s="103"/>
    </row>
    <row r="354" spans="1:14" ht="93.75">
      <c r="A354" s="23" t="s">
        <v>117</v>
      </c>
      <c r="B354" s="4" t="s">
        <v>87</v>
      </c>
      <c r="C354" s="95"/>
      <c r="D354" s="95"/>
      <c r="E354" s="99"/>
      <c r="F354" s="103"/>
      <c r="G354" s="103"/>
      <c r="H354" s="103"/>
      <c r="I354" s="103"/>
      <c r="J354" s="103"/>
      <c r="K354" s="103"/>
      <c r="L354" s="103"/>
      <c r="M354" s="103"/>
      <c r="N354" s="103"/>
    </row>
    <row r="355" spans="1:14" ht="37.5">
      <c r="A355" s="22" t="s">
        <v>480</v>
      </c>
      <c r="B355" s="4" t="s">
        <v>265</v>
      </c>
      <c r="C355" s="95"/>
      <c r="D355" s="95"/>
      <c r="E355" s="99"/>
      <c r="F355" s="103"/>
      <c r="G355" s="103"/>
      <c r="H355" s="103"/>
      <c r="I355" s="103"/>
      <c r="J355" s="103"/>
      <c r="K355" s="103"/>
      <c r="L355" s="103"/>
      <c r="M355" s="103"/>
      <c r="N355" s="103"/>
    </row>
    <row r="356" spans="1:14" ht="93.75">
      <c r="A356" s="23" t="s">
        <v>117</v>
      </c>
      <c r="B356" s="4" t="s">
        <v>87</v>
      </c>
      <c r="C356" s="95"/>
      <c r="D356" s="95"/>
      <c r="E356" s="99"/>
      <c r="F356" s="103"/>
      <c r="G356" s="103"/>
      <c r="H356" s="103"/>
      <c r="I356" s="103"/>
      <c r="J356" s="103"/>
      <c r="K356" s="103"/>
      <c r="L356" s="103"/>
      <c r="M356" s="103"/>
      <c r="N356" s="103"/>
    </row>
    <row r="357" spans="1:14" ht="37.5">
      <c r="A357" s="23" t="s">
        <v>481</v>
      </c>
      <c r="B357" s="4"/>
      <c r="C357" s="95"/>
      <c r="D357" s="95"/>
      <c r="E357" s="99"/>
      <c r="F357" s="103"/>
      <c r="G357" s="103"/>
      <c r="H357" s="103"/>
      <c r="I357" s="103"/>
      <c r="J357" s="103"/>
      <c r="K357" s="103"/>
      <c r="L357" s="103"/>
      <c r="M357" s="103"/>
      <c r="N357" s="103"/>
    </row>
    <row r="358" spans="1:14" ht="93.75">
      <c r="A358" s="23" t="s">
        <v>117</v>
      </c>
      <c r="B358" s="4" t="s">
        <v>87</v>
      </c>
      <c r="C358" s="95"/>
      <c r="D358" s="95"/>
      <c r="E358" s="99"/>
      <c r="F358" s="103"/>
      <c r="G358" s="103"/>
      <c r="H358" s="103"/>
      <c r="I358" s="103"/>
      <c r="J358" s="103"/>
      <c r="K358" s="103"/>
      <c r="L358" s="103"/>
      <c r="M358" s="103"/>
      <c r="N358" s="103"/>
    </row>
    <row r="359" spans="1:14" ht="18.75">
      <c r="A359" s="22" t="s">
        <v>416</v>
      </c>
      <c r="B359" s="4" t="s">
        <v>265</v>
      </c>
      <c r="C359" s="95"/>
      <c r="D359" s="95"/>
      <c r="E359" s="99"/>
      <c r="F359" s="103"/>
      <c r="G359" s="103"/>
      <c r="H359" s="103"/>
      <c r="I359" s="103"/>
      <c r="J359" s="103"/>
      <c r="K359" s="103"/>
      <c r="L359" s="103"/>
      <c r="M359" s="103"/>
      <c r="N359" s="103"/>
    </row>
    <row r="360" spans="1:14" ht="93.75">
      <c r="A360" s="23" t="s">
        <v>117</v>
      </c>
      <c r="B360" s="4" t="s">
        <v>87</v>
      </c>
      <c r="C360" s="95"/>
      <c r="D360" s="95"/>
      <c r="E360" s="99"/>
      <c r="F360" s="103"/>
      <c r="G360" s="103"/>
      <c r="H360" s="103"/>
      <c r="I360" s="103"/>
      <c r="J360" s="103"/>
      <c r="K360" s="103"/>
      <c r="L360" s="103"/>
      <c r="M360" s="103"/>
      <c r="N360" s="103"/>
    </row>
    <row r="361" spans="1:14" ht="37.5">
      <c r="A361" s="22" t="s">
        <v>417</v>
      </c>
      <c r="B361" s="4" t="s">
        <v>265</v>
      </c>
      <c r="C361" s="95"/>
      <c r="D361" s="95"/>
      <c r="E361" s="99"/>
      <c r="F361" s="103"/>
      <c r="G361" s="103"/>
      <c r="H361" s="103"/>
      <c r="I361" s="103"/>
      <c r="J361" s="103"/>
      <c r="K361" s="103"/>
      <c r="L361" s="103"/>
      <c r="M361" s="103"/>
      <c r="N361" s="103"/>
    </row>
    <row r="362" spans="1:14" ht="93.75">
      <c r="A362" s="23" t="s">
        <v>117</v>
      </c>
      <c r="B362" s="4" t="s">
        <v>87</v>
      </c>
      <c r="C362" s="95"/>
      <c r="D362" s="95"/>
      <c r="E362" s="99"/>
      <c r="F362" s="103"/>
      <c r="G362" s="103"/>
      <c r="H362" s="103"/>
      <c r="I362" s="103"/>
      <c r="J362" s="103"/>
      <c r="K362" s="103"/>
      <c r="L362" s="103"/>
      <c r="M362" s="103"/>
      <c r="N362" s="103"/>
    </row>
    <row r="363" spans="1:14" ht="112.5">
      <c r="A363" s="19" t="s">
        <v>418</v>
      </c>
      <c r="B363" s="9" t="s">
        <v>119</v>
      </c>
      <c r="C363" s="97">
        <v>0.4</v>
      </c>
      <c r="D363" s="97">
        <v>0.6</v>
      </c>
      <c r="E363" s="97">
        <v>0.54</v>
      </c>
      <c r="F363" s="102">
        <v>29</v>
      </c>
      <c r="G363" s="102">
        <v>29</v>
      </c>
      <c r="H363" s="102">
        <v>29</v>
      </c>
      <c r="I363" s="102">
        <v>90</v>
      </c>
      <c r="J363" s="102">
        <v>90</v>
      </c>
      <c r="K363" s="102">
        <v>90</v>
      </c>
      <c r="L363" s="102">
        <v>103</v>
      </c>
      <c r="M363" s="102">
        <v>103</v>
      </c>
      <c r="N363" s="102">
        <v>103</v>
      </c>
    </row>
    <row r="364" spans="1:14" ht="93.75">
      <c r="A364" s="23" t="s">
        <v>117</v>
      </c>
      <c r="B364" s="9" t="s">
        <v>87</v>
      </c>
      <c r="C364" s="99">
        <v>6.5</v>
      </c>
      <c r="D364" s="99">
        <v>157.6</v>
      </c>
      <c r="E364" s="99">
        <f>E363/D363/E301*10000</f>
        <v>85.470085470085479</v>
      </c>
      <c r="F364" s="103">
        <f>F363/E363/F301*10000</f>
        <v>5114.6384479717808</v>
      </c>
      <c r="G364" s="103">
        <f>G363/E363/G301*10000</f>
        <v>5139.1104022682966</v>
      </c>
      <c r="H364" s="103">
        <f t="shared" ref="H364:N364" si="4">H363/E363/H301*10000</f>
        <v>5104.914800732291</v>
      </c>
      <c r="I364" s="103">
        <f t="shared" si="4"/>
        <v>297.83572705010255</v>
      </c>
      <c r="J364" s="103">
        <f t="shared" si="4"/>
        <v>297.26516052318669</v>
      </c>
      <c r="K364" s="103">
        <f t="shared" si="4"/>
        <v>297.55017026481966</v>
      </c>
      <c r="L364" s="103">
        <f t="shared" si="4"/>
        <v>110.04273504273503</v>
      </c>
      <c r="M364" s="103">
        <f t="shared" si="4"/>
        <v>109.93702636353932</v>
      </c>
      <c r="N364" s="103">
        <f t="shared" si="4"/>
        <v>109.30701475114081</v>
      </c>
    </row>
    <row r="365" spans="1:14" ht="112.5">
      <c r="A365" s="23" t="s">
        <v>419</v>
      </c>
      <c r="B365" s="9" t="s">
        <v>119</v>
      </c>
      <c r="C365" s="95"/>
      <c r="D365" s="95"/>
      <c r="E365" s="99"/>
      <c r="F365" s="103"/>
      <c r="G365" s="103"/>
      <c r="H365" s="103"/>
      <c r="I365" s="103"/>
      <c r="J365" s="103"/>
      <c r="K365" s="103"/>
      <c r="L365" s="103"/>
      <c r="M365" s="103"/>
      <c r="N365" s="103"/>
    </row>
    <row r="366" spans="1:14" ht="93.75">
      <c r="A366" s="23" t="s">
        <v>117</v>
      </c>
      <c r="B366" s="9" t="s">
        <v>87</v>
      </c>
      <c r="C366" s="95"/>
      <c r="D366" s="95"/>
      <c r="E366" s="99"/>
      <c r="F366" s="103"/>
      <c r="G366" s="103"/>
      <c r="H366" s="103"/>
      <c r="I366" s="103"/>
      <c r="J366" s="103"/>
      <c r="K366" s="103"/>
      <c r="L366" s="103"/>
      <c r="M366" s="103"/>
      <c r="N366" s="103"/>
    </row>
    <row r="367" spans="1:14" ht="112.5">
      <c r="A367" s="23" t="s">
        <v>120</v>
      </c>
      <c r="B367" s="9" t="s">
        <v>119</v>
      </c>
      <c r="C367" s="95"/>
      <c r="D367" s="95"/>
      <c r="E367" s="99"/>
      <c r="F367" s="103"/>
      <c r="G367" s="103"/>
      <c r="H367" s="103"/>
      <c r="I367" s="103"/>
      <c r="J367" s="103"/>
      <c r="K367" s="103"/>
      <c r="L367" s="103"/>
      <c r="M367" s="103"/>
      <c r="N367" s="103"/>
    </row>
    <row r="368" spans="1:14" ht="93.75">
      <c r="A368" s="23" t="s">
        <v>117</v>
      </c>
      <c r="B368" s="9" t="s">
        <v>87</v>
      </c>
      <c r="C368" s="95"/>
      <c r="D368" s="95"/>
      <c r="E368" s="99"/>
      <c r="F368" s="103"/>
      <c r="G368" s="103"/>
      <c r="H368" s="103"/>
      <c r="I368" s="103"/>
      <c r="J368" s="103"/>
      <c r="K368" s="103"/>
      <c r="L368" s="103"/>
      <c r="M368" s="103"/>
      <c r="N368" s="103"/>
    </row>
    <row r="369" spans="1:14" ht="112.5">
      <c r="A369" s="23" t="s">
        <v>420</v>
      </c>
      <c r="B369" s="9" t="s">
        <v>119</v>
      </c>
      <c r="C369" s="95"/>
      <c r="D369" s="95"/>
      <c r="E369" s="99"/>
      <c r="F369" s="103"/>
      <c r="G369" s="103"/>
      <c r="H369" s="103"/>
      <c r="I369" s="103"/>
      <c r="J369" s="103"/>
      <c r="K369" s="103"/>
      <c r="L369" s="103"/>
      <c r="M369" s="103"/>
      <c r="N369" s="103"/>
    </row>
    <row r="370" spans="1:14" ht="93.75">
      <c r="A370" s="23" t="s">
        <v>117</v>
      </c>
      <c r="B370" s="9" t="s">
        <v>87</v>
      </c>
      <c r="C370" s="95"/>
      <c r="D370" s="95"/>
      <c r="E370" s="99"/>
      <c r="F370" s="103"/>
      <c r="G370" s="103"/>
      <c r="H370" s="103"/>
      <c r="I370" s="103"/>
      <c r="J370" s="103"/>
      <c r="K370" s="103"/>
      <c r="L370" s="103"/>
      <c r="M370" s="103"/>
      <c r="N370" s="103"/>
    </row>
    <row r="371" spans="1:14" ht="112.5">
      <c r="A371" s="23" t="s">
        <v>421</v>
      </c>
      <c r="B371" s="9" t="s">
        <v>119</v>
      </c>
      <c r="C371" s="95"/>
      <c r="D371" s="95"/>
      <c r="E371" s="99"/>
      <c r="F371" s="103"/>
      <c r="G371" s="103"/>
      <c r="H371" s="103"/>
      <c r="I371" s="103"/>
      <c r="J371" s="103"/>
      <c r="K371" s="103"/>
      <c r="L371" s="103"/>
      <c r="M371" s="103"/>
      <c r="N371" s="103"/>
    </row>
    <row r="372" spans="1:14" ht="93.75">
      <c r="A372" s="23" t="s">
        <v>117</v>
      </c>
      <c r="B372" s="9" t="s">
        <v>87</v>
      </c>
      <c r="C372" s="95"/>
      <c r="D372" s="95"/>
      <c r="E372" s="99"/>
      <c r="F372" s="103"/>
      <c r="G372" s="103"/>
      <c r="H372" s="103"/>
      <c r="I372" s="103"/>
      <c r="J372" s="103"/>
      <c r="K372" s="103"/>
      <c r="L372" s="103"/>
      <c r="M372" s="103"/>
      <c r="N372" s="103"/>
    </row>
    <row r="373" spans="1:14" ht="112.5">
      <c r="A373" s="23" t="s">
        <v>436</v>
      </c>
      <c r="B373" s="9" t="s">
        <v>119</v>
      </c>
      <c r="C373" s="95"/>
      <c r="D373" s="95"/>
      <c r="E373" s="99"/>
      <c r="F373" s="103"/>
      <c r="G373" s="103"/>
      <c r="H373" s="103"/>
      <c r="I373" s="103"/>
      <c r="J373" s="103"/>
      <c r="K373" s="103"/>
      <c r="L373" s="103"/>
      <c r="M373" s="103"/>
      <c r="N373" s="103"/>
    </row>
    <row r="374" spans="1:14" ht="93.75">
      <c r="A374" s="23" t="s">
        <v>117</v>
      </c>
      <c r="B374" s="9" t="s">
        <v>87</v>
      </c>
      <c r="C374" s="95"/>
      <c r="D374" s="95"/>
      <c r="E374" s="99"/>
      <c r="F374" s="103"/>
      <c r="G374" s="103"/>
      <c r="H374" s="103"/>
      <c r="I374" s="103"/>
      <c r="J374" s="103"/>
      <c r="K374" s="103"/>
      <c r="L374" s="103"/>
      <c r="M374" s="103"/>
      <c r="N374" s="103"/>
    </row>
    <row r="375" spans="1:14" ht="112.5">
      <c r="A375" s="23" t="s">
        <v>459</v>
      </c>
      <c r="B375" s="9" t="s">
        <v>119</v>
      </c>
      <c r="C375" s="95"/>
      <c r="D375" s="95"/>
      <c r="E375" s="99"/>
      <c r="F375" s="103"/>
      <c r="G375" s="103"/>
      <c r="H375" s="103"/>
      <c r="I375" s="103"/>
      <c r="J375" s="103"/>
      <c r="K375" s="103"/>
      <c r="L375" s="103"/>
      <c r="M375" s="103"/>
      <c r="N375" s="103"/>
    </row>
    <row r="376" spans="1:14" ht="93.75">
      <c r="A376" s="23" t="s">
        <v>117</v>
      </c>
      <c r="B376" s="9" t="s">
        <v>87</v>
      </c>
      <c r="C376" s="95"/>
      <c r="D376" s="95"/>
      <c r="E376" s="99"/>
      <c r="F376" s="103"/>
      <c r="G376" s="103"/>
      <c r="H376" s="103"/>
      <c r="I376" s="103"/>
      <c r="J376" s="103"/>
      <c r="K376" s="103"/>
      <c r="L376" s="103"/>
      <c r="M376" s="103"/>
      <c r="N376" s="103"/>
    </row>
    <row r="377" spans="1:14" ht="112.5">
      <c r="A377" s="23" t="s">
        <v>422</v>
      </c>
      <c r="B377" s="9" t="s">
        <v>119</v>
      </c>
      <c r="C377" s="95"/>
      <c r="D377" s="95"/>
      <c r="E377" s="99"/>
      <c r="F377" s="103"/>
      <c r="G377" s="103"/>
      <c r="H377" s="103"/>
      <c r="I377" s="103"/>
      <c r="J377" s="103"/>
      <c r="K377" s="103"/>
      <c r="L377" s="103"/>
      <c r="M377" s="103"/>
      <c r="N377" s="103"/>
    </row>
    <row r="378" spans="1:14" ht="93.75">
      <c r="A378" s="23" t="s">
        <v>117</v>
      </c>
      <c r="B378" s="9" t="s">
        <v>87</v>
      </c>
      <c r="C378" s="95"/>
      <c r="D378" s="95"/>
      <c r="E378" s="99"/>
      <c r="F378" s="103"/>
      <c r="G378" s="103"/>
      <c r="H378" s="103"/>
      <c r="I378" s="103"/>
      <c r="J378" s="103"/>
      <c r="K378" s="103"/>
      <c r="L378" s="103"/>
      <c r="M378" s="103"/>
      <c r="N378" s="103"/>
    </row>
    <row r="379" spans="1:14" ht="112.5">
      <c r="A379" s="19" t="s">
        <v>423</v>
      </c>
      <c r="B379" s="9" t="s">
        <v>119</v>
      </c>
      <c r="C379" s="97">
        <v>0</v>
      </c>
      <c r="D379" s="97">
        <v>0.1</v>
      </c>
      <c r="E379" s="97">
        <v>0</v>
      </c>
      <c r="F379" s="102">
        <v>0</v>
      </c>
      <c r="G379" s="102">
        <v>0</v>
      </c>
      <c r="H379" s="102">
        <v>0</v>
      </c>
      <c r="I379" s="102">
        <v>0</v>
      </c>
      <c r="J379" s="102">
        <v>0</v>
      </c>
      <c r="K379" s="102">
        <v>0</v>
      </c>
      <c r="L379" s="102">
        <v>0</v>
      </c>
      <c r="M379" s="102">
        <v>0</v>
      </c>
      <c r="N379" s="102">
        <v>0</v>
      </c>
    </row>
    <row r="380" spans="1:14" ht="93.75">
      <c r="A380" s="23" t="s">
        <v>117</v>
      </c>
      <c r="B380" s="9" t="s">
        <v>87</v>
      </c>
      <c r="C380" s="99">
        <v>0</v>
      </c>
      <c r="D380" s="99">
        <v>0</v>
      </c>
      <c r="E380" s="99">
        <v>0</v>
      </c>
      <c r="F380" s="103">
        <v>0</v>
      </c>
      <c r="G380" s="103">
        <v>0</v>
      </c>
      <c r="H380" s="103">
        <v>0</v>
      </c>
      <c r="I380" s="103">
        <v>0</v>
      </c>
      <c r="J380" s="103">
        <v>0</v>
      </c>
      <c r="K380" s="103">
        <v>0</v>
      </c>
      <c r="L380" s="103">
        <v>0</v>
      </c>
      <c r="M380" s="103">
        <v>0</v>
      </c>
      <c r="N380" s="103">
        <v>0</v>
      </c>
    </row>
    <row r="381" spans="1:14" ht="112.5">
      <c r="A381" s="23" t="s">
        <v>425</v>
      </c>
      <c r="B381" s="9" t="s">
        <v>119</v>
      </c>
      <c r="C381" s="95">
        <f>-D3820</f>
        <v>0</v>
      </c>
      <c r="D381" s="95">
        <v>0</v>
      </c>
      <c r="E381" s="97">
        <v>0.02</v>
      </c>
      <c r="F381" s="97">
        <v>0.03</v>
      </c>
      <c r="G381" s="97">
        <v>0.03</v>
      </c>
      <c r="H381" s="97">
        <v>0.03</v>
      </c>
      <c r="I381" s="97">
        <v>0.04</v>
      </c>
      <c r="J381" s="97">
        <v>0.04</v>
      </c>
      <c r="K381" s="97">
        <v>0.04</v>
      </c>
      <c r="L381" s="97">
        <v>0.04</v>
      </c>
      <c r="M381" s="97">
        <v>0.04</v>
      </c>
      <c r="N381" s="97">
        <v>0.04</v>
      </c>
    </row>
    <row r="382" spans="1:14" ht="93.75">
      <c r="A382" s="23" t="s">
        <v>117</v>
      </c>
      <c r="B382" s="9" t="s">
        <v>87</v>
      </c>
      <c r="C382" s="95">
        <v>0</v>
      </c>
      <c r="D382" s="95">
        <v>0</v>
      </c>
      <c r="E382" s="99">
        <v>0</v>
      </c>
      <c r="F382" s="103">
        <f>F381/E381/F301*10000</f>
        <v>142.85714285714286</v>
      </c>
      <c r="G382" s="103">
        <f>G381/E381/G301*10000</f>
        <v>143.54066985645935</v>
      </c>
      <c r="H382" s="103">
        <f t="shared" ref="H382:N382" si="5">H381/E381/H301*10000</f>
        <v>142.58555133079849</v>
      </c>
      <c r="I382" s="103">
        <f t="shared" si="5"/>
        <v>127.95905310300705</v>
      </c>
      <c r="J382" s="103">
        <f t="shared" si="5"/>
        <v>127.7139208173691</v>
      </c>
      <c r="K382" s="103">
        <f t="shared" si="5"/>
        <v>127.83636944710773</v>
      </c>
      <c r="L382" s="103">
        <f t="shared" si="5"/>
        <v>96.15384615384616</v>
      </c>
      <c r="M382" s="103">
        <f t="shared" si="5"/>
        <v>96.061479346781951</v>
      </c>
      <c r="N382" s="103">
        <f t="shared" si="5"/>
        <v>95.510983763132771</v>
      </c>
    </row>
    <row r="383" spans="1:14" ht="112.5">
      <c r="A383" s="23" t="s">
        <v>426</v>
      </c>
      <c r="B383" s="9" t="s">
        <v>119</v>
      </c>
      <c r="C383" s="95"/>
      <c r="D383" s="95"/>
      <c r="E383" s="99"/>
      <c r="F383" s="103"/>
      <c r="G383" s="103"/>
      <c r="H383" s="103"/>
      <c r="I383" s="103"/>
      <c r="J383" s="103"/>
      <c r="K383" s="103"/>
      <c r="L383" s="103"/>
      <c r="M383" s="103"/>
      <c r="N383" s="103"/>
    </row>
    <row r="384" spans="1:14" ht="93.75">
      <c r="A384" s="23" t="s">
        <v>117</v>
      </c>
      <c r="B384" s="9" t="s">
        <v>87</v>
      </c>
      <c r="C384" s="95"/>
      <c r="D384" s="95"/>
      <c r="E384" s="99"/>
      <c r="F384" s="103"/>
      <c r="G384" s="103"/>
      <c r="H384" s="103"/>
      <c r="I384" s="103"/>
      <c r="J384" s="103"/>
      <c r="K384" s="103"/>
      <c r="L384" s="103"/>
      <c r="M384" s="103"/>
      <c r="N384" s="103"/>
    </row>
    <row r="385" spans="1:14" ht="112.5">
      <c r="A385" s="19" t="s">
        <v>424</v>
      </c>
      <c r="B385" s="9" t="s">
        <v>119</v>
      </c>
      <c r="C385" s="97">
        <v>3.7</v>
      </c>
      <c r="D385" s="97">
        <v>0.1</v>
      </c>
      <c r="E385" s="97">
        <v>0.06</v>
      </c>
      <c r="F385" s="102">
        <v>35.6</v>
      </c>
      <c r="G385" s="102">
        <v>35.6</v>
      </c>
      <c r="H385" s="102">
        <v>35.6</v>
      </c>
      <c r="I385" s="102">
        <v>12</v>
      </c>
      <c r="J385" s="102">
        <v>12</v>
      </c>
      <c r="K385" s="102">
        <v>12</v>
      </c>
      <c r="L385" s="102">
        <v>31</v>
      </c>
      <c r="M385" s="102">
        <v>31</v>
      </c>
      <c r="N385" s="102">
        <v>31</v>
      </c>
    </row>
    <row r="386" spans="1:14" ht="93.75">
      <c r="A386" s="23" t="s">
        <v>117</v>
      </c>
      <c r="B386" s="9" t="s">
        <v>87</v>
      </c>
      <c r="C386" s="99">
        <v>1000</v>
      </c>
      <c r="D386" s="99">
        <v>1</v>
      </c>
      <c r="E386" s="99">
        <f>E385/D385/E301*10000</f>
        <v>56.980056980056986</v>
      </c>
      <c r="F386" s="103">
        <f>F385/E385/F301*10000</f>
        <v>56507.936507936509</v>
      </c>
      <c r="G386" s="103">
        <f>G385/E385/G301*10000</f>
        <v>56778.309409888367</v>
      </c>
      <c r="H386" s="103">
        <f t="shared" ref="H386:N386" si="6">H385/E385/H301*10000</f>
        <v>56400.506970849179</v>
      </c>
      <c r="I386" s="103">
        <f t="shared" si="6"/>
        <v>32.349198818175935</v>
      </c>
      <c r="J386" s="103">
        <f t="shared" si="6"/>
        <v>32.287227172930386</v>
      </c>
      <c r="K386" s="103">
        <f t="shared" si="6"/>
        <v>32.318183287190152</v>
      </c>
      <c r="L386" s="103">
        <f t="shared" si="6"/>
        <v>248.39743589743591</v>
      </c>
      <c r="M386" s="103">
        <f t="shared" si="6"/>
        <v>248.15882164585335</v>
      </c>
      <c r="N386" s="103">
        <f t="shared" si="6"/>
        <v>246.73670805475965</v>
      </c>
    </row>
    <row r="387" spans="1:14" ht="112.5">
      <c r="A387" s="101" t="s">
        <v>427</v>
      </c>
      <c r="B387" s="9" t="s">
        <v>119</v>
      </c>
      <c r="C387" s="97">
        <v>0.6</v>
      </c>
      <c r="D387" s="97">
        <v>0.1</v>
      </c>
      <c r="E387" s="97">
        <v>4.5</v>
      </c>
      <c r="F387" s="102">
        <v>43</v>
      </c>
      <c r="G387" s="102">
        <v>43</v>
      </c>
      <c r="H387" s="102">
        <v>43</v>
      </c>
      <c r="I387" s="102">
        <v>181.5</v>
      </c>
      <c r="J387" s="102">
        <v>181.5</v>
      </c>
      <c r="K387" s="102">
        <v>181.5</v>
      </c>
      <c r="L387" s="102">
        <v>0.2</v>
      </c>
      <c r="M387" s="102">
        <v>0.2</v>
      </c>
      <c r="N387" s="102">
        <v>0.2</v>
      </c>
    </row>
    <row r="388" spans="1:14" ht="93.75">
      <c r="A388" s="23" t="s">
        <v>117</v>
      </c>
      <c r="B388" s="9" t="s">
        <v>87</v>
      </c>
      <c r="C388" s="99">
        <v>950</v>
      </c>
      <c r="D388" s="99">
        <v>18.5</v>
      </c>
      <c r="E388" s="99">
        <f>E387/D387/E301*10000</f>
        <v>4273.5042735042734</v>
      </c>
      <c r="F388" s="103">
        <f>F387/E387/F301*1000</f>
        <v>91.005291005290999</v>
      </c>
      <c r="G388" s="103">
        <f>G387/E387/G301*1000</f>
        <v>91.440723019670386</v>
      </c>
      <c r="H388" s="103">
        <f>H387/E387/H301*1000</f>
        <v>90.832277144064207</v>
      </c>
      <c r="I388" s="103">
        <f>I387/F387/I301*1000</f>
        <v>40.507967682899618</v>
      </c>
      <c r="J388" s="103">
        <f>J387/G387/J301*1000</f>
        <v>40.430366212242717</v>
      </c>
      <c r="K388" s="103">
        <f>K387/H387/K301*1000</f>
        <v>40.469129746482643</v>
      </c>
      <c r="L388" s="103">
        <f>L387/I387/L301*1000</f>
        <v>1.0595465140919687E-2</v>
      </c>
      <c r="M388" s="103">
        <f>M387/J387/M301*1999</f>
        <v>2.1159988673742934E-2</v>
      </c>
      <c r="N388" s="103">
        <f>N387/K387/N301*1000</f>
        <v>1.0524626309987083E-2</v>
      </c>
    </row>
    <row r="389" spans="1:14" ht="112.5">
      <c r="A389" s="23" t="s">
        <v>428</v>
      </c>
      <c r="B389" s="9" t="s">
        <v>119</v>
      </c>
      <c r="C389" s="97">
        <v>3.9</v>
      </c>
      <c r="D389" s="97">
        <v>3.9</v>
      </c>
      <c r="E389" s="97">
        <v>1.6</v>
      </c>
      <c r="F389" s="102">
        <v>1.8</v>
      </c>
      <c r="G389" s="102">
        <v>1.8</v>
      </c>
      <c r="H389" s="102">
        <v>1.8</v>
      </c>
      <c r="I389" s="102">
        <v>2</v>
      </c>
      <c r="J389" s="102">
        <v>2</v>
      </c>
      <c r="K389" s="102">
        <v>2</v>
      </c>
      <c r="L389" s="102">
        <v>2</v>
      </c>
      <c r="M389" s="102">
        <v>2</v>
      </c>
      <c r="N389" s="102">
        <v>2</v>
      </c>
    </row>
    <row r="390" spans="1:14" ht="93.75">
      <c r="A390" s="23" t="s">
        <v>117</v>
      </c>
      <c r="B390" s="9" t="s">
        <v>87</v>
      </c>
      <c r="C390" s="95">
        <v>16.399999999999999</v>
      </c>
      <c r="D390" s="95">
        <v>91</v>
      </c>
      <c r="E390" s="99">
        <f>E389/D389/E301*10000</f>
        <v>38.960722721406484</v>
      </c>
      <c r="F390" s="103">
        <f>F389/E389/F301*10000</f>
        <v>107.14285714285714</v>
      </c>
      <c r="G390" s="103">
        <f>G389/E389/G301*10000</f>
        <v>107.6555023923445</v>
      </c>
      <c r="H390" s="103">
        <f>H389/E389/H301*10000</f>
        <v>106.93916349809885</v>
      </c>
      <c r="I390" s="103">
        <f>I389/F389/I301*10000</f>
        <v>106.63254425250587</v>
      </c>
      <c r="J390" s="103">
        <f>J389/G389/J301*10000</f>
        <v>106.42826734780758</v>
      </c>
      <c r="K390" s="103">
        <f>K389/H389/K301*10000</f>
        <v>106.53030787258976</v>
      </c>
      <c r="L390" s="103">
        <f>L389/J389/L301*10000</f>
        <v>96.15384615384616</v>
      </c>
      <c r="M390" s="103">
        <f>M389/J389/M301*10000</f>
        <v>96.061479346781951</v>
      </c>
      <c r="N390" s="103">
        <f>N389/K389/N301*10000</f>
        <v>95.510983763132771</v>
      </c>
    </row>
    <row r="391" spans="1:14" ht="53.25" customHeight="1">
      <c r="A391" s="23" t="s">
        <v>429</v>
      </c>
      <c r="B391" s="9" t="s">
        <v>119</v>
      </c>
      <c r="C391" s="95"/>
      <c r="D391" s="95"/>
      <c r="E391" s="97">
        <v>0.05</v>
      </c>
      <c r="F391" s="97">
        <v>0.06</v>
      </c>
      <c r="G391" s="97">
        <v>0.06</v>
      </c>
      <c r="H391" s="97">
        <v>6.7000000000000004E-2</v>
      </c>
      <c r="I391" s="97">
        <v>0.06</v>
      </c>
      <c r="J391" s="97">
        <v>0.06</v>
      </c>
      <c r="K391" s="97">
        <v>7.0000000000000007E-2</v>
      </c>
      <c r="L391" s="97">
        <v>7.0000000000000007E-2</v>
      </c>
      <c r="M391" s="97">
        <v>7.0000000000000007E-2</v>
      </c>
      <c r="N391" s="97">
        <v>8.3000000000000004E-2</v>
      </c>
    </row>
    <row r="392" spans="1:14" ht="39.75" customHeight="1">
      <c r="A392" s="23" t="s">
        <v>117</v>
      </c>
      <c r="B392" s="9" t="s">
        <v>87</v>
      </c>
      <c r="C392" s="95"/>
      <c r="D392" s="95"/>
      <c r="E392" s="99">
        <v>0</v>
      </c>
      <c r="F392" s="99">
        <f>F391/E391/F301*10000</f>
        <v>114.28571428571429</v>
      </c>
      <c r="G392" s="99">
        <f>G391/E391/G301*10000</f>
        <v>114.83253588516746</v>
      </c>
      <c r="H392" s="99">
        <f>H391/E391/H301*10000</f>
        <v>127.37642585551332</v>
      </c>
      <c r="I392" s="99">
        <f>I391/F391/I301*10000</f>
        <v>95.969289827255267</v>
      </c>
      <c r="J392" s="99">
        <f>J391/G391/J301*10000</f>
        <v>95.785440613026807</v>
      </c>
      <c r="K392" s="99">
        <f>K391/H391/K298*10000</f>
        <v>100.17028949213665</v>
      </c>
      <c r="L392" s="99">
        <f>L391/I391/L298*10000</f>
        <v>112.17948717948718</v>
      </c>
      <c r="M392" s="99">
        <f>M391/J391/M298*10000</f>
        <v>112.07172590457894</v>
      </c>
      <c r="N392" s="99">
        <f>N391/K391/N301*10000</f>
        <v>113.24873789057169</v>
      </c>
    </row>
    <row r="393" spans="1:14" ht="39.75" customHeight="1">
      <c r="A393" s="19" t="s">
        <v>430</v>
      </c>
      <c r="B393" s="9" t="s">
        <v>119</v>
      </c>
      <c r="C393" s="97">
        <v>0.9</v>
      </c>
      <c r="D393" s="97">
        <v>0.4</v>
      </c>
      <c r="E393" s="97">
        <v>0.9</v>
      </c>
      <c r="F393" s="97">
        <v>2.09</v>
      </c>
      <c r="G393" s="97">
        <v>2.09</v>
      </c>
      <c r="H393" s="97">
        <v>2.09</v>
      </c>
      <c r="I393" s="97">
        <v>1.4</v>
      </c>
      <c r="J393" s="97">
        <v>1.4</v>
      </c>
      <c r="K393" s="97">
        <v>1.4</v>
      </c>
      <c r="L393" s="97">
        <v>1.5</v>
      </c>
      <c r="M393" s="97">
        <v>1.5</v>
      </c>
      <c r="N393" s="97">
        <v>1.5</v>
      </c>
    </row>
    <row r="394" spans="1:14" ht="39.75" customHeight="1">
      <c r="A394" s="23" t="s">
        <v>117</v>
      </c>
      <c r="B394" s="9" t="s">
        <v>87</v>
      </c>
      <c r="C394" s="95">
        <v>122.5</v>
      </c>
      <c r="D394" s="95">
        <v>45.6</v>
      </c>
      <c r="E394" s="96">
        <f>E393/D393/E301*10000</f>
        <v>213.67521367521368</v>
      </c>
      <c r="F394" s="96">
        <f>F393/E393/F301*10000</f>
        <v>221.16402116402114</v>
      </c>
      <c r="G394" s="96">
        <f>G393/E393/G298*10000</f>
        <v>222.2222222222222</v>
      </c>
      <c r="H394" s="96">
        <f>H393/E393/H301*10000</f>
        <v>220.74355724545836</v>
      </c>
      <c r="I394" s="96">
        <f>I393/F393/I301*10000</f>
        <v>64.285648688113596</v>
      </c>
      <c r="J394" s="96">
        <f>J393/G393/J301*10000</f>
        <v>64.162496104419887</v>
      </c>
      <c r="K394" s="96">
        <f t="shared" ref="K394:N394" si="7">K393/H393/K301*10000</f>
        <v>64.224013358594789</v>
      </c>
      <c r="L394" s="96">
        <f t="shared" si="7"/>
        <v>103.02197802197801</v>
      </c>
      <c r="M394" s="96">
        <f t="shared" si="7"/>
        <v>102.92301358583779</v>
      </c>
      <c r="N394" s="96">
        <f t="shared" si="7"/>
        <v>102.33319688907081</v>
      </c>
    </row>
    <row r="395" spans="1:14" ht="117" customHeight="1">
      <c r="A395" s="13" t="s">
        <v>121</v>
      </c>
      <c r="B395" s="4"/>
      <c r="C395" s="4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ht="37.5">
      <c r="A396" s="7" t="s">
        <v>122</v>
      </c>
      <c r="B396" s="4" t="s">
        <v>123</v>
      </c>
      <c r="C396" s="97">
        <v>81</v>
      </c>
      <c r="D396" s="97">
        <v>59.9</v>
      </c>
      <c r="E396" s="97">
        <v>50.6</v>
      </c>
      <c r="F396" s="97">
        <v>54.5</v>
      </c>
      <c r="G396" s="97">
        <v>55</v>
      </c>
      <c r="H396" s="97">
        <v>56</v>
      </c>
      <c r="I396" s="97">
        <v>62</v>
      </c>
      <c r="J396" s="97">
        <v>64</v>
      </c>
      <c r="K396" s="97">
        <v>66</v>
      </c>
      <c r="L396" s="97">
        <v>67</v>
      </c>
      <c r="M396" s="97">
        <v>70</v>
      </c>
      <c r="N396" s="97">
        <v>73</v>
      </c>
    </row>
    <row r="397" spans="1:14" ht="37.5">
      <c r="A397" s="7" t="s">
        <v>124</v>
      </c>
      <c r="B397" s="4" t="s">
        <v>123</v>
      </c>
      <c r="C397" s="97">
        <v>7.7</v>
      </c>
      <c r="D397" s="98">
        <v>4.3</v>
      </c>
      <c r="E397" s="97">
        <f>E399+E401+E402+E407</f>
        <v>34</v>
      </c>
      <c r="F397" s="97">
        <f t="shared" ref="F397:N397" si="8">F399+F401+F402+F407</f>
        <v>177.90000000000003</v>
      </c>
      <c r="G397" s="97">
        <f t="shared" si="8"/>
        <v>178.70000000000002</v>
      </c>
      <c r="H397" s="97">
        <f t="shared" si="8"/>
        <v>181.70000000000002</v>
      </c>
      <c r="I397" s="97">
        <f t="shared" si="8"/>
        <v>363.5</v>
      </c>
      <c r="J397" s="97">
        <f t="shared" si="8"/>
        <v>365.5</v>
      </c>
      <c r="K397" s="97">
        <f t="shared" si="8"/>
        <v>367.5</v>
      </c>
      <c r="L397" s="97">
        <f t="shared" si="8"/>
        <v>224.2</v>
      </c>
      <c r="M397" s="97">
        <f t="shared" si="8"/>
        <v>226</v>
      </c>
      <c r="N397" s="97">
        <f t="shared" si="8"/>
        <v>228</v>
      </c>
    </row>
    <row r="398" spans="1:14" ht="37.5">
      <c r="A398" s="6" t="s">
        <v>125</v>
      </c>
      <c r="B398" s="4" t="s">
        <v>123</v>
      </c>
      <c r="C398" s="99">
        <v>0</v>
      </c>
      <c r="D398" s="99">
        <v>0</v>
      </c>
      <c r="E398" s="99">
        <v>0</v>
      </c>
      <c r="F398" s="99">
        <v>0</v>
      </c>
      <c r="G398" s="99">
        <v>0</v>
      </c>
      <c r="H398" s="99">
        <v>0</v>
      </c>
      <c r="I398" s="99">
        <v>0</v>
      </c>
      <c r="J398" s="99">
        <v>0</v>
      </c>
      <c r="K398" s="99">
        <v>0</v>
      </c>
      <c r="L398" s="99">
        <v>0</v>
      </c>
      <c r="M398" s="99">
        <v>0</v>
      </c>
      <c r="N398" s="99">
        <v>0</v>
      </c>
    </row>
    <row r="399" spans="1:14" ht="37.5">
      <c r="A399" s="6" t="s">
        <v>126</v>
      </c>
      <c r="B399" s="4" t="s">
        <v>123</v>
      </c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</row>
    <row r="400" spans="1:14" ht="37.5">
      <c r="A400" s="6" t="s">
        <v>127</v>
      </c>
      <c r="B400" s="4" t="s">
        <v>123</v>
      </c>
      <c r="C400" s="99">
        <v>0.1</v>
      </c>
      <c r="D400" s="100">
        <v>0.2</v>
      </c>
      <c r="E400" s="99">
        <v>0.1</v>
      </c>
      <c r="F400" s="99">
        <v>0.1</v>
      </c>
      <c r="G400" s="99">
        <v>0.1</v>
      </c>
      <c r="H400" s="99">
        <v>0.1</v>
      </c>
      <c r="I400" s="99">
        <v>0.1</v>
      </c>
      <c r="J400" s="99">
        <v>0.1</v>
      </c>
      <c r="K400" s="99">
        <v>0.1</v>
      </c>
      <c r="L400" s="99">
        <v>0.1</v>
      </c>
      <c r="M400" s="99">
        <v>0.1</v>
      </c>
      <c r="N400" s="99">
        <v>0.1</v>
      </c>
    </row>
    <row r="401" spans="1:15" ht="37.5">
      <c r="A401" s="6" t="s">
        <v>128</v>
      </c>
      <c r="B401" s="4" t="s">
        <v>123</v>
      </c>
      <c r="C401" s="97">
        <v>6.8</v>
      </c>
      <c r="D401" s="97">
        <f>D403+D404+D405</f>
        <v>2.1</v>
      </c>
      <c r="E401" s="97">
        <f t="shared" ref="E401:N401" si="9">E403+E404+E405</f>
        <v>4.5</v>
      </c>
      <c r="F401" s="97">
        <f t="shared" si="9"/>
        <v>109.70000000000002</v>
      </c>
      <c r="G401" s="97">
        <f t="shared" si="9"/>
        <v>109.70000000000002</v>
      </c>
      <c r="H401" s="97">
        <f t="shared" si="9"/>
        <v>109.70000000000002</v>
      </c>
      <c r="I401" s="97">
        <f t="shared" si="9"/>
        <v>283.5</v>
      </c>
      <c r="J401" s="97">
        <f t="shared" si="9"/>
        <v>283.5</v>
      </c>
      <c r="K401" s="97">
        <f t="shared" si="9"/>
        <v>283.5</v>
      </c>
      <c r="L401" s="97">
        <f t="shared" si="9"/>
        <v>134</v>
      </c>
      <c r="M401" s="97">
        <f t="shared" si="9"/>
        <v>134</v>
      </c>
      <c r="N401" s="97">
        <f t="shared" si="9"/>
        <v>134</v>
      </c>
    </row>
    <row r="402" spans="1:15" ht="18.75">
      <c r="A402" s="6" t="s">
        <v>40</v>
      </c>
      <c r="B402" s="4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</row>
    <row r="403" spans="1:15" ht="37.5">
      <c r="A403" s="7" t="s">
        <v>129</v>
      </c>
      <c r="B403" s="4" t="s">
        <v>123</v>
      </c>
      <c r="C403" s="99">
        <v>0</v>
      </c>
      <c r="D403" s="99">
        <v>0</v>
      </c>
      <c r="E403" s="99">
        <v>0</v>
      </c>
      <c r="F403" s="99">
        <v>34.700000000000003</v>
      </c>
      <c r="G403" s="99">
        <v>34.700000000000003</v>
      </c>
      <c r="H403" s="99">
        <v>34.700000000000003</v>
      </c>
      <c r="I403" s="99">
        <v>71.400000000000006</v>
      </c>
      <c r="J403" s="99">
        <v>71.400000000000006</v>
      </c>
      <c r="K403" s="99">
        <v>71.400000000000006</v>
      </c>
      <c r="L403" s="99">
        <v>76.099999999999994</v>
      </c>
      <c r="M403" s="99">
        <v>76.099999999999994</v>
      </c>
      <c r="N403" s="99">
        <v>76.099999999999994</v>
      </c>
    </row>
    <row r="404" spans="1:15" ht="37.5">
      <c r="A404" s="7" t="s">
        <v>130</v>
      </c>
      <c r="B404" s="4" t="s">
        <v>123</v>
      </c>
      <c r="C404" s="99">
        <v>2.7</v>
      </c>
      <c r="D404" s="99">
        <v>1.9</v>
      </c>
      <c r="E404" s="99">
        <v>1.5</v>
      </c>
      <c r="F404" s="99">
        <v>59.1</v>
      </c>
      <c r="G404" s="99">
        <v>59.1</v>
      </c>
      <c r="H404" s="99">
        <v>59.1</v>
      </c>
      <c r="I404" s="99">
        <v>191.4</v>
      </c>
      <c r="J404" s="99">
        <v>191.4</v>
      </c>
      <c r="K404" s="99">
        <v>191.4</v>
      </c>
      <c r="L404" s="99">
        <v>44.5</v>
      </c>
      <c r="M404" s="99">
        <v>44.5</v>
      </c>
      <c r="N404" s="99">
        <v>44.5</v>
      </c>
    </row>
    <row r="405" spans="1:15" ht="37.5">
      <c r="A405" s="7" t="s">
        <v>131</v>
      </c>
      <c r="B405" s="4" t="s">
        <v>123</v>
      </c>
      <c r="C405" s="99">
        <v>4.0999999999999996</v>
      </c>
      <c r="D405" s="99">
        <v>0.2</v>
      </c>
      <c r="E405" s="99">
        <v>3</v>
      </c>
      <c r="F405" s="99">
        <v>15.9</v>
      </c>
      <c r="G405" s="99">
        <v>15.9</v>
      </c>
      <c r="H405" s="99">
        <v>15.9</v>
      </c>
      <c r="I405" s="99">
        <v>20.7</v>
      </c>
      <c r="J405" s="99">
        <v>20.7</v>
      </c>
      <c r="K405" s="99">
        <v>20.7</v>
      </c>
      <c r="L405" s="99">
        <v>13.4</v>
      </c>
      <c r="M405" s="99">
        <v>13.4</v>
      </c>
      <c r="N405" s="99">
        <v>13.4</v>
      </c>
    </row>
    <row r="406" spans="1:15" ht="37.5">
      <c r="A406" s="6" t="s">
        <v>132</v>
      </c>
      <c r="B406" s="4" t="s">
        <v>123</v>
      </c>
      <c r="C406" s="97">
        <v>0.8</v>
      </c>
      <c r="D406" s="97">
        <v>2.1</v>
      </c>
      <c r="E406" s="97">
        <v>1.37</v>
      </c>
      <c r="F406" s="97">
        <v>1.39</v>
      </c>
      <c r="G406" s="97">
        <v>1.39</v>
      </c>
      <c r="H406" s="97">
        <v>1.4</v>
      </c>
      <c r="I406" s="97">
        <v>1.5</v>
      </c>
      <c r="J406" s="97">
        <v>1.5</v>
      </c>
      <c r="K406" s="97">
        <v>1.51</v>
      </c>
      <c r="L406" s="97">
        <v>1.71</v>
      </c>
      <c r="M406" s="97">
        <v>1.71</v>
      </c>
      <c r="N406" s="97">
        <v>1.72</v>
      </c>
    </row>
    <row r="407" spans="1:15" ht="42" customHeight="1">
      <c r="A407" s="7" t="s">
        <v>133</v>
      </c>
      <c r="B407" s="4" t="s">
        <v>123</v>
      </c>
      <c r="C407" s="99">
        <v>31.155999999999999</v>
      </c>
      <c r="D407" s="99">
        <v>28.8</v>
      </c>
      <c r="E407" s="99">
        <v>29.5</v>
      </c>
      <c r="F407" s="99">
        <v>68.2</v>
      </c>
      <c r="G407" s="99">
        <v>69</v>
      </c>
      <c r="H407" s="99">
        <v>72</v>
      </c>
      <c r="I407" s="99">
        <v>80</v>
      </c>
      <c r="J407" s="99">
        <v>82</v>
      </c>
      <c r="K407" s="99">
        <v>84</v>
      </c>
      <c r="L407" s="99">
        <v>90.2</v>
      </c>
      <c r="M407" s="99">
        <v>92</v>
      </c>
      <c r="N407" s="99">
        <v>94</v>
      </c>
    </row>
    <row r="408" spans="1:15" ht="37.5">
      <c r="A408" s="7" t="s">
        <v>134</v>
      </c>
      <c r="B408" s="9" t="s">
        <v>92</v>
      </c>
      <c r="C408" s="9">
        <v>2.4</v>
      </c>
      <c r="D408" s="5">
        <v>2.09</v>
      </c>
      <c r="E408" s="5">
        <v>2.0499999999999998</v>
      </c>
      <c r="F408" s="5">
        <v>4.4800000000000004</v>
      </c>
      <c r="G408" s="5">
        <v>4.5</v>
      </c>
      <c r="H408" s="5">
        <v>4.68</v>
      </c>
      <c r="I408" s="5">
        <v>4.9000000000000004</v>
      </c>
      <c r="J408" s="5">
        <v>5</v>
      </c>
      <c r="K408" s="5">
        <v>5.0999999999999996</v>
      </c>
      <c r="L408" s="5">
        <v>5.0999999999999996</v>
      </c>
      <c r="M408" s="5">
        <v>5.2</v>
      </c>
      <c r="N408" s="5">
        <v>5.3</v>
      </c>
    </row>
    <row r="409" spans="1:15" ht="114.75" customHeight="1">
      <c r="A409" s="3" t="s">
        <v>280</v>
      </c>
      <c r="B409" s="4" t="s">
        <v>16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27"/>
    </row>
    <row r="410" spans="1:15" ht="18.75">
      <c r="A410" s="6" t="s">
        <v>135</v>
      </c>
      <c r="B410" s="4"/>
      <c r="C410" s="4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5" ht="18.75">
      <c r="A411" s="6" t="s">
        <v>136</v>
      </c>
      <c r="B411" s="4" t="s">
        <v>16</v>
      </c>
      <c r="C411" s="4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5" ht="37.5">
      <c r="A412" s="6" t="s">
        <v>137</v>
      </c>
      <c r="B412" s="4" t="s">
        <v>16</v>
      </c>
      <c r="C412" s="4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5" ht="95.25" customHeight="1">
      <c r="A413" s="51" t="s">
        <v>273</v>
      </c>
      <c r="B413" s="52"/>
      <c r="C413" s="53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</row>
    <row r="414" spans="1:15" ht="56.25">
      <c r="A414" s="19" t="s">
        <v>12</v>
      </c>
      <c r="B414" s="70" t="s">
        <v>16</v>
      </c>
      <c r="C414" s="71">
        <v>843.85</v>
      </c>
      <c r="D414" s="72">
        <v>882.20500000000004</v>
      </c>
      <c r="E414" s="72">
        <v>895.02880000000005</v>
      </c>
      <c r="F414" s="72">
        <v>632.48400000000004</v>
      </c>
      <c r="G414" s="72">
        <v>635.11019999999996</v>
      </c>
      <c r="H414" s="72">
        <v>637.04319999999996</v>
      </c>
      <c r="I414" s="72">
        <v>633.67460000000005</v>
      </c>
      <c r="J414" s="72">
        <v>636.11950000000002</v>
      </c>
      <c r="K414" s="72">
        <v>637.78160000000003</v>
      </c>
      <c r="L414" s="72">
        <v>634.27459999999996</v>
      </c>
      <c r="M414" s="72">
        <v>636.88289999999995</v>
      </c>
      <c r="N414" s="72">
        <v>639.17049999999995</v>
      </c>
    </row>
    <row r="415" spans="1:15" ht="37.5">
      <c r="A415" s="21" t="s">
        <v>274</v>
      </c>
      <c r="B415" s="20" t="s">
        <v>138</v>
      </c>
      <c r="C415" s="32">
        <v>174.55</v>
      </c>
      <c r="D415" s="34">
        <v>176.28200000000001</v>
      </c>
      <c r="E415" s="34">
        <v>169.5188</v>
      </c>
      <c r="F415" s="34">
        <v>173.31899999999999</v>
      </c>
      <c r="G415" s="34">
        <v>175.9452</v>
      </c>
      <c r="H415" s="34">
        <v>177.87819999999999</v>
      </c>
      <c r="I415" s="34">
        <v>177.96559999999999</v>
      </c>
      <c r="J415" s="34">
        <v>180.41050000000001</v>
      </c>
      <c r="K415" s="34">
        <v>182.07259999999999</v>
      </c>
      <c r="L415" s="34">
        <v>178.56559999999999</v>
      </c>
      <c r="M415" s="34">
        <v>181.1739</v>
      </c>
      <c r="N415" s="34">
        <v>183.4615</v>
      </c>
    </row>
    <row r="416" spans="1:15" ht="75">
      <c r="A416" s="36" t="s">
        <v>0</v>
      </c>
      <c r="B416" s="20" t="s">
        <v>138</v>
      </c>
      <c r="C416" s="32">
        <v>150.55000000000001</v>
      </c>
      <c r="D416" s="34">
        <v>156.99100000000001</v>
      </c>
      <c r="E416" s="34">
        <v>149.54079999999999</v>
      </c>
      <c r="F416" s="34">
        <v>152.761</v>
      </c>
      <c r="G416" s="34">
        <v>155.15520000000001</v>
      </c>
      <c r="H416" s="34">
        <v>157.00819999999999</v>
      </c>
      <c r="I416" s="34">
        <v>156.70859999999999</v>
      </c>
      <c r="J416" s="34">
        <v>158.81049999999999</v>
      </c>
      <c r="K416" s="34">
        <v>160.2826</v>
      </c>
      <c r="L416" s="34">
        <v>157.30860000000001</v>
      </c>
      <c r="M416" s="34">
        <v>159.3339</v>
      </c>
      <c r="N416" s="34">
        <v>161.20150000000001</v>
      </c>
    </row>
    <row r="417" spans="1:14" ht="18.75">
      <c r="A417" s="21" t="s">
        <v>40</v>
      </c>
      <c r="B417" s="20"/>
      <c r="C417" s="32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</row>
    <row r="418" spans="1:14" ht="18.75">
      <c r="A418" s="21" t="s">
        <v>2</v>
      </c>
      <c r="B418" s="20" t="s">
        <v>138</v>
      </c>
      <c r="C418" s="32">
        <v>0.16500000000000001</v>
      </c>
      <c r="D418" s="34">
        <v>0.32600000000000001</v>
      </c>
      <c r="E418" s="34">
        <v>0.3</v>
      </c>
      <c r="F418" s="34">
        <v>0.31</v>
      </c>
      <c r="G418" s="34">
        <v>0.32</v>
      </c>
      <c r="H418" s="34">
        <v>0.33</v>
      </c>
      <c r="I418" s="34">
        <v>0.32</v>
      </c>
      <c r="J418" s="34">
        <v>0.34</v>
      </c>
      <c r="K418" s="34">
        <v>0.35</v>
      </c>
      <c r="L418" s="34">
        <v>0.35</v>
      </c>
      <c r="M418" s="34">
        <v>0.38</v>
      </c>
      <c r="N418" s="34">
        <v>0.4</v>
      </c>
    </row>
    <row r="419" spans="1:14" ht="18.75">
      <c r="A419" s="21" t="s">
        <v>3</v>
      </c>
      <c r="B419" s="20" t="s">
        <v>138</v>
      </c>
      <c r="C419" s="32">
        <v>94.69</v>
      </c>
      <c r="D419" s="34">
        <v>91.62</v>
      </c>
      <c r="E419" s="34">
        <v>92.403800000000004</v>
      </c>
      <c r="F419" s="34">
        <v>95.501000000000005</v>
      </c>
      <c r="G419" s="34">
        <v>97.355199999999996</v>
      </c>
      <c r="H419" s="34">
        <v>98.258200000000002</v>
      </c>
      <c r="I419" s="34">
        <v>97.297600000000003</v>
      </c>
      <c r="J419" s="34">
        <v>98.640500000000003</v>
      </c>
      <c r="K419" s="34">
        <v>98.942599999999999</v>
      </c>
      <c r="L419" s="34">
        <v>97.297600000000003</v>
      </c>
      <c r="M419" s="34">
        <v>98.413899999999998</v>
      </c>
      <c r="N419" s="34">
        <v>98.791499999999999</v>
      </c>
    </row>
    <row r="420" spans="1:14" ht="37.5">
      <c r="A420" s="21" t="s">
        <v>4</v>
      </c>
      <c r="B420" s="20" t="s">
        <v>138</v>
      </c>
      <c r="C420" s="32">
        <v>0</v>
      </c>
      <c r="D420" s="34">
        <v>0</v>
      </c>
      <c r="E420" s="34">
        <v>0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</row>
    <row r="421" spans="1:14" ht="18" customHeight="1">
      <c r="A421" s="21" t="s">
        <v>84</v>
      </c>
      <c r="B421" s="20" t="s">
        <v>138</v>
      </c>
      <c r="C421" s="32">
        <v>14.25</v>
      </c>
      <c r="D421" s="34">
        <v>20.861999999999998</v>
      </c>
      <c r="E421" s="34">
        <v>14.27</v>
      </c>
      <c r="F421" s="34">
        <v>14.045</v>
      </c>
      <c r="G421" s="34">
        <v>14.06</v>
      </c>
      <c r="H421" s="34">
        <v>14.08</v>
      </c>
      <c r="I421" s="34">
        <v>15.814</v>
      </c>
      <c r="J421" s="34">
        <v>16.100000000000001</v>
      </c>
      <c r="K421" s="34">
        <v>16.5</v>
      </c>
      <c r="L421" s="34">
        <v>15.814</v>
      </c>
      <c r="M421" s="34">
        <v>15.86</v>
      </c>
      <c r="N421" s="34">
        <v>15.9</v>
      </c>
    </row>
    <row r="422" spans="1:14" ht="56.25">
      <c r="A422" s="21" t="s">
        <v>5</v>
      </c>
      <c r="B422" s="20" t="s">
        <v>138</v>
      </c>
      <c r="C422" s="32">
        <v>4.5270000000000001</v>
      </c>
      <c r="D422" s="34">
        <v>5.27</v>
      </c>
      <c r="E422" s="34">
        <v>5.3</v>
      </c>
      <c r="F422" s="34">
        <v>5.31</v>
      </c>
      <c r="G422" s="34">
        <v>5.32</v>
      </c>
      <c r="H422" s="34">
        <v>5.34</v>
      </c>
      <c r="I422" s="34">
        <v>5.32</v>
      </c>
      <c r="J422" s="34">
        <v>5.34</v>
      </c>
      <c r="K422" s="34">
        <v>5.37</v>
      </c>
      <c r="L422" s="34">
        <v>5.35</v>
      </c>
      <c r="M422" s="34">
        <v>5.37</v>
      </c>
      <c r="N422" s="34">
        <v>5.4</v>
      </c>
    </row>
    <row r="423" spans="1:14" ht="18.75">
      <c r="A423" s="21" t="s">
        <v>6</v>
      </c>
      <c r="B423" s="20" t="s">
        <v>138</v>
      </c>
      <c r="C423" s="20">
        <v>0.83499999999999996</v>
      </c>
      <c r="D423" s="34">
        <v>0.76</v>
      </c>
      <c r="E423" s="34">
        <v>1.5229999999999999</v>
      </c>
      <c r="F423" s="34">
        <v>1.54</v>
      </c>
      <c r="G423" s="34">
        <v>1.56</v>
      </c>
      <c r="H423" s="34">
        <v>1.6</v>
      </c>
      <c r="I423" s="34">
        <v>1.55</v>
      </c>
      <c r="J423" s="34">
        <v>1.6</v>
      </c>
      <c r="K423" s="34">
        <v>1.66</v>
      </c>
      <c r="L423" s="34">
        <v>1.55</v>
      </c>
      <c r="M423" s="34">
        <v>1.63</v>
      </c>
      <c r="N423" s="34">
        <v>1.65</v>
      </c>
    </row>
    <row r="424" spans="1:14" ht="18.75">
      <c r="A424" s="21" t="s">
        <v>7</v>
      </c>
      <c r="B424" s="20" t="s">
        <v>138</v>
      </c>
      <c r="C424" s="20">
        <v>18.045000000000002</v>
      </c>
      <c r="D424" s="34">
        <v>19.524000000000001</v>
      </c>
      <c r="E424" s="34">
        <v>19.600000000000001</v>
      </c>
      <c r="F424" s="34">
        <v>19.61</v>
      </c>
      <c r="G424" s="34">
        <v>19.62</v>
      </c>
      <c r="H424" s="34">
        <v>19.7</v>
      </c>
      <c r="I424" s="34">
        <v>19.63</v>
      </c>
      <c r="J424" s="34">
        <v>19.649999999999999</v>
      </c>
      <c r="K424" s="34">
        <v>19.71</v>
      </c>
      <c r="L424" s="34">
        <v>19.7</v>
      </c>
      <c r="M424" s="34">
        <v>19.71</v>
      </c>
      <c r="N424" s="34">
        <v>19.73</v>
      </c>
    </row>
    <row r="425" spans="1:14" ht="18.75">
      <c r="A425" s="21" t="s">
        <v>8</v>
      </c>
      <c r="B425" s="20" t="s">
        <v>138</v>
      </c>
      <c r="C425" s="32">
        <v>0</v>
      </c>
      <c r="D425" s="34">
        <v>0</v>
      </c>
      <c r="E425" s="34">
        <v>0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</row>
    <row r="426" spans="1:14" ht="18.75">
      <c r="A426" s="21" t="s">
        <v>9</v>
      </c>
      <c r="B426" s="20" t="s">
        <v>138</v>
      </c>
      <c r="C426" s="20">
        <v>7.3760000000000003</v>
      </c>
      <c r="D426" s="34">
        <v>7.1870000000000003</v>
      </c>
      <c r="E426" s="34">
        <v>5.9</v>
      </c>
      <c r="F426" s="34">
        <v>6</v>
      </c>
      <c r="G426" s="34">
        <v>6.4</v>
      </c>
      <c r="H426" s="34">
        <v>7</v>
      </c>
      <c r="I426" s="34">
        <v>6.1050000000000004</v>
      </c>
      <c r="J426" s="34">
        <v>6.4</v>
      </c>
      <c r="K426" s="34">
        <v>6.8</v>
      </c>
      <c r="L426" s="34">
        <v>6.5750000000000002</v>
      </c>
      <c r="M426" s="34">
        <v>7</v>
      </c>
      <c r="N426" s="34">
        <v>8</v>
      </c>
    </row>
    <row r="427" spans="1:14" ht="18.75">
      <c r="A427" s="21" t="s">
        <v>10</v>
      </c>
      <c r="B427" s="20" t="s">
        <v>138</v>
      </c>
      <c r="C427" s="32">
        <v>4.8</v>
      </c>
      <c r="D427" s="34">
        <v>5.32</v>
      </c>
      <c r="E427" s="34">
        <v>4.9349999999999996</v>
      </c>
      <c r="F427" s="34">
        <v>5.0650000000000004</v>
      </c>
      <c r="G427" s="34">
        <v>5.0999999999999996</v>
      </c>
      <c r="H427" s="34">
        <v>5.2</v>
      </c>
      <c r="I427" s="34">
        <v>5.08</v>
      </c>
      <c r="J427" s="34">
        <v>5.0999999999999996</v>
      </c>
      <c r="K427" s="34">
        <v>5.2</v>
      </c>
      <c r="L427" s="34">
        <v>5.08</v>
      </c>
      <c r="M427" s="34">
        <v>5.24</v>
      </c>
      <c r="N427" s="34">
        <v>5.35</v>
      </c>
    </row>
    <row r="428" spans="1:14" ht="27" customHeight="1">
      <c r="A428" s="17" t="s">
        <v>11</v>
      </c>
      <c r="B428" s="18" t="s">
        <v>138</v>
      </c>
      <c r="C428" s="31">
        <v>24</v>
      </c>
      <c r="D428" s="34">
        <v>19.291</v>
      </c>
      <c r="E428" s="34">
        <v>19.978000000000002</v>
      </c>
      <c r="F428" s="34">
        <v>20.558</v>
      </c>
      <c r="G428" s="34">
        <v>20.79</v>
      </c>
      <c r="H428" s="34">
        <v>20.87</v>
      </c>
      <c r="I428" s="34">
        <v>21.257000000000001</v>
      </c>
      <c r="J428" s="34">
        <v>21.6</v>
      </c>
      <c r="K428" s="34">
        <v>21.79</v>
      </c>
      <c r="L428" s="34">
        <v>21.257000000000001</v>
      </c>
      <c r="M428" s="34">
        <v>21.84</v>
      </c>
      <c r="N428" s="34">
        <v>22.26</v>
      </c>
    </row>
    <row r="429" spans="1:14" ht="27" customHeight="1">
      <c r="A429" s="17" t="s">
        <v>224</v>
      </c>
      <c r="B429" s="18" t="s">
        <v>138</v>
      </c>
      <c r="C429" s="31">
        <v>669.3</v>
      </c>
      <c r="D429" s="34">
        <v>705.923</v>
      </c>
      <c r="E429" s="34">
        <v>725.51</v>
      </c>
      <c r="F429" s="34">
        <v>459.16500000000002</v>
      </c>
      <c r="G429" s="34">
        <v>459.16500000000002</v>
      </c>
      <c r="H429" s="34">
        <v>459.16500000000002</v>
      </c>
      <c r="I429" s="34">
        <v>455.709</v>
      </c>
      <c r="J429" s="34">
        <v>455.709</v>
      </c>
      <c r="K429" s="34">
        <v>455.709</v>
      </c>
      <c r="L429" s="34">
        <v>455.709</v>
      </c>
      <c r="M429" s="34">
        <v>455.709</v>
      </c>
      <c r="N429" s="34">
        <v>455.709</v>
      </c>
    </row>
    <row r="430" spans="1:14" ht="18.75">
      <c r="A430" s="22" t="s">
        <v>40</v>
      </c>
      <c r="B430" s="18"/>
      <c r="C430" s="18"/>
      <c r="D430" s="5"/>
      <c r="E430" s="34"/>
      <c r="F430" s="35"/>
      <c r="G430" s="5"/>
      <c r="H430" s="5"/>
      <c r="I430" s="34"/>
      <c r="J430" s="34"/>
      <c r="K430" s="34"/>
      <c r="L430" s="34"/>
      <c r="M430" s="34"/>
      <c r="N430" s="34"/>
    </row>
    <row r="431" spans="1:14" ht="18.75">
      <c r="A431" s="22" t="s">
        <v>227</v>
      </c>
      <c r="B431" s="18" t="s">
        <v>138</v>
      </c>
      <c r="C431" s="31">
        <v>17.100000000000001</v>
      </c>
      <c r="D431" s="34">
        <v>11.3</v>
      </c>
      <c r="E431" s="34">
        <v>7.0839999999999996</v>
      </c>
      <c r="F431" s="34">
        <v>7.1989999999999998</v>
      </c>
      <c r="G431" s="34">
        <v>7.1989999999999998</v>
      </c>
      <c r="H431" s="34">
        <v>7.1989999999999998</v>
      </c>
      <c r="I431" s="34">
        <v>7.1929999999999996</v>
      </c>
      <c r="J431" s="34">
        <v>7.1929999999999996</v>
      </c>
      <c r="K431" s="34">
        <v>7.1929999999999996</v>
      </c>
      <c r="L431" s="34">
        <v>7.23</v>
      </c>
      <c r="M431" s="34">
        <v>7.23</v>
      </c>
      <c r="N431" s="34">
        <v>7.23</v>
      </c>
    </row>
    <row r="432" spans="1:14" ht="18.75">
      <c r="A432" s="22" t="s">
        <v>228</v>
      </c>
      <c r="B432" s="18" t="s">
        <v>138</v>
      </c>
      <c r="C432" s="31">
        <v>367.8</v>
      </c>
      <c r="D432" s="34">
        <v>362.4</v>
      </c>
      <c r="E432" s="34">
        <v>363.31799999999998</v>
      </c>
      <c r="F432" s="34">
        <v>351.5</v>
      </c>
      <c r="G432" s="34">
        <v>351.5</v>
      </c>
      <c r="H432" s="34">
        <v>351.5</v>
      </c>
      <c r="I432" s="34">
        <v>349.20400000000001</v>
      </c>
      <c r="J432" s="34">
        <v>349.20400000000001</v>
      </c>
      <c r="K432" s="34">
        <v>349.20400000000001</v>
      </c>
      <c r="L432" s="34">
        <v>353</v>
      </c>
      <c r="M432" s="34">
        <v>353</v>
      </c>
      <c r="N432" s="34">
        <v>353</v>
      </c>
    </row>
    <row r="433" spans="1:14" ht="18.75">
      <c r="A433" s="22" t="s">
        <v>225</v>
      </c>
      <c r="B433" s="18" t="s">
        <v>138</v>
      </c>
      <c r="C433" s="31">
        <v>279.5</v>
      </c>
      <c r="D433" s="34">
        <v>327.9</v>
      </c>
      <c r="E433" s="34">
        <v>353.07400000000001</v>
      </c>
      <c r="F433" s="34">
        <v>98.822999999999993</v>
      </c>
      <c r="G433" s="34">
        <v>98.822999999999993</v>
      </c>
      <c r="H433" s="34">
        <v>98.822999999999993</v>
      </c>
      <c r="I433" s="34">
        <v>97.656999999999996</v>
      </c>
      <c r="J433" s="34">
        <v>97.656999999999996</v>
      </c>
      <c r="K433" s="34">
        <v>97.656999999999996</v>
      </c>
      <c r="L433" s="34">
        <v>100</v>
      </c>
      <c r="M433" s="34">
        <v>100</v>
      </c>
      <c r="N433" s="34">
        <v>100</v>
      </c>
    </row>
    <row r="434" spans="1:14" ht="18.75">
      <c r="A434" s="22" t="s">
        <v>40</v>
      </c>
      <c r="B434" s="25"/>
      <c r="C434" s="33"/>
      <c r="D434" s="5"/>
      <c r="E434" s="34"/>
      <c r="F434" s="34"/>
      <c r="G434" s="34"/>
      <c r="H434" s="34"/>
      <c r="I434" s="34"/>
      <c r="J434" s="34"/>
      <c r="K434" s="34"/>
      <c r="L434" s="34"/>
      <c r="M434" s="34"/>
      <c r="N434" s="34"/>
    </row>
    <row r="435" spans="1:14" ht="37.5">
      <c r="A435" s="22" t="s">
        <v>226</v>
      </c>
      <c r="B435" s="18" t="s">
        <v>138</v>
      </c>
      <c r="C435" s="31">
        <v>279.5</v>
      </c>
      <c r="D435" s="34">
        <v>327.9</v>
      </c>
      <c r="E435" s="34">
        <v>353.07400000000001</v>
      </c>
      <c r="F435" s="34">
        <v>98.822999999999993</v>
      </c>
      <c r="G435" s="34">
        <v>98.822999999999993</v>
      </c>
      <c r="H435" s="34">
        <v>98.822999999999993</v>
      </c>
      <c r="I435" s="34">
        <v>97.656999999999996</v>
      </c>
      <c r="J435" s="34">
        <v>97.656999999999996</v>
      </c>
      <c r="K435" s="34">
        <v>97.656999999999996</v>
      </c>
      <c r="L435" s="34">
        <v>100</v>
      </c>
      <c r="M435" s="34">
        <v>100</v>
      </c>
      <c r="N435" s="34">
        <v>100</v>
      </c>
    </row>
    <row r="436" spans="1:14" ht="56.25">
      <c r="A436" s="19" t="s">
        <v>13</v>
      </c>
      <c r="B436" s="70" t="s">
        <v>138</v>
      </c>
      <c r="C436" s="71">
        <v>819.35</v>
      </c>
      <c r="D436" s="72">
        <v>818.33399999999995</v>
      </c>
      <c r="E436" s="72">
        <v>837.27</v>
      </c>
      <c r="F436" s="72">
        <v>570.05999999999995</v>
      </c>
      <c r="G436" s="72">
        <v>570.05999999999995</v>
      </c>
      <c r="H436" s="72">
        <v>570.05999999999995</v>
      </c>
      <c r="I436" s="72">
        <v>569.57000000000005</v>
      </c>
      <c r="J436" s="72">
        <v>569.57000000000005</v>
      </c>
      <c r="K436" s="72">
        <v>569.57000000000005</v>
      </c>
      <c r="L436" s="72">
        <v>569.57000000000005</v>
      </c>
      <c r="M436" s="72">
        <v>569.57000000000005</v>
      </c>
      <c r="N436" s="72">
        <v>569.57000000000005</v>
      </c>
    </row>
    <row r="437" spans="1:14" ht="18.75">
      <c r="A437" s="24" t="s">
        <v>1</v>
      </c>
      <c r="B437" s="20"/>
      <c r="C437" s="32"/>
      <c r="D437" s="5"/>
      <c r="E437" s="5"/>
      <c r="F437" s="5"/>
      <c r="G437" s="5"/>
      <c r="H437" s="5"/>
      <c r="I437" s="34"/>
      <c r="J437" s="34"/>
      <c r="K437" s="34"/>
      <c r="L437" s="5"/>
      <c r="M437" s="5"/>
      <c r="N437" s="5"/>
    </row>
    <row r="438" spans="1:14" ht="18.75">
      <c r="A438" s="21" t="s">
        <v>229</v>
      </c>
      <c r="B438" s="20" t="s">
        <v>138</v>
      </c>
      <c r="C438" s="32">
        <v>61.2</v>
      </c>
      <c r="D438" s="34">
        <v>58.808999999999997</v>
      </c>
      <c r="E438" s="34">
        <v>62.03</v>
      </c>
      <c r="F438" s="34">
        <v>39.57</v>
      </c>
      <c r="G438" s="34">
        <v>39.57</v>
      </c>
      <c r="H438" s="34">
        <v>39.57</v>
      </c>
      <c r="I438" s="34">
        <v>39.01</v>
      </c>
      <c r="J438" s="34">
        <v>39.01</v>
      </c>
      <c r="K438" s="34">
        <v>39.01</v>
      </c>
      <c r="L438" s="34">
        <v>39.01</v>
      </c>
      <c r="M438" s="34">
        <v>39.01</v>
      </c>
      <c r="N438" s="34">
        <v>39.01</v>
      </c>
    </row>
    <row r="439" spans="1:14" ht="18.75">
      <c r="A439" s="21" t="s">
        <v>230</v>
      </c>
      <c r="B439" s="20" t="s">
        <v>138</v>
      </c>
      <c r="C439" s="32">
        <v>1.2</v>
      </c>
      <c r="D439" s="34">
        <v>0.996</v>
      </c>
      <c r="E439" s="34">
        <v>0.87</v>
      </c>
      <c r="F439" s="34">
        <v>0.87</v>
      </c>
      <c r="G439" s="34">
        <v>0.87</v>
      </c>
      <c r="H439" s="34">
        <v>0.87</v>
      </c>
      <c r="I439" s="34">
        <v>0.87</v>
      </c>
      <c r="J439" s="34">
        <v>0.87</v>
      </c>
      <c r="K439" s="34">
        <v>0.87</v>
      </c>
      <c r="L439" s="34">
        <v>0.87</v>
      </c>
      <c r="M439" s="34">
        <v>0.87</v>
      </c>
      <c r="N439" s="34">
        <v>0.87</v>
      </c>
    </row>
    <row r="440" spans="1:14" ht="37.5">
      <c r="A440" s="21" t="s">
        <v>231</v>
      </c>
      <c r="B440" s="20" t="s">
        <v>138</v>
      </c>
      <c r="C440" s="32">
        <v>0.7</v>
      </c>
      <c r="D440" s="34">
        <v>0.48</v>
      </c>
      <c r="E440" s="34">
        <v>0.73</v>
      </c>
      <c r="F440" s="34">
        <v>0.32</v>
      </c>
      <c r="G440" s="34">
        <v>0.32</v>
      </c>
      <c r="H440" s="34">
        <v>0.32</v>
      </c>
      <c r="I440" s="34">
        <v>0.28999999999999998</v>
      </c>
      <c r="J440" s="34">
        <v>0.28999999999999998</v>
      </c>
      <c r="K440" s="34">
        <v>0.28999999999999998</v>
      </c>
      <c r="L440" s="34">
        <v>0.28999999999999998</v>
      </c>
      <c r="M440" s="34">
        <v>0.28999999999999998</v>
      </c>
      <c r="N440" s="34">
        <v>0.28999999999999998</v>
      </c>
    </row>
    <row r="441" spans="1:14" ht="18.75">
      <c r="A441" s="21" t="s">
        <v>232</v>
      </c>
      <c r="B441" s="20" t="s">
        <v>138</v>
      </c>
      <c r="C441" s="32">
        <v>33.200000000000003</v>
      </c>
      <c r="D441" s="34">
        <v>31.925999999999998</v>
      </c>
      <c r="E441" s="34">
        <v>31.94</v>
      </c>
      <c r="F441" s="34">
        <v>20.89</v>
      </c>
      <c r="G441" s="34">
        <v>20.89</v>
      </c>
      <c r="H441" s="34">
        <v>20.89</v>
      </c>
      <c r="I441" s="34">
        <v>22.46</v>
      </c>
      <c r="J441" s="34">
        <v>22.46</v>
      </c>
      <c r="K441" s="34">
        <v>22.46</v>
      </c>
      <c r="L441" s="34">
        <v>22.46</v>
      </c>
      <c r="M441" s="34">
        <v>22.46</v>
      </c>
      <c r="N441" s="34">
        <v>22.46</v>
      </c>
    </row>
    <row r="442" spans="1:14" ht="18.75">
      <c r="A442" s="21" t="s">
        <v>233</v>
      </c>
      <c r="B442" s="20" t="s">
        <v>138</v>
      </c>
      <c r="C442" s="32">
        <v>144</v>
      </c>
      <c r="D442" s="34">
        <v>156.18</v>
      </c>
      <c r="E442" s="34">
        <v>164.94</v>
      </c>
      <c r="F442" s="34">
        <v>22.08</v>
      </c>
      <c r="G442" s="34">
        <v>22.08</v>
      </c>
      <c r="H442" s="34">
        <v>22.08</v>
      </c>
      <c r="I442" s="34">
        <v>25.63</v>
      </c>
      <c r="J442" s="34">
        <v>25.63</v>
      </c>
      <c r="K442" s="34">
        <v>25.63</v>
      </c>
      <c r="L442" s="34">
        <v>25.63</v>
      </c>
      <c r="M442" s="34">
        <v>25.63</v>
      </c>
      <c r="N442" s="34">
        <v>25.63</v>
      </c>
    </row>
    <row r="443" spans="1:14" ht="18.75">
      <c r="A443" s="21" t="s">
        <v>234</v>
      </c>
      <c r="B443" s="20" t="s">
        <v>138</v>
      </c>
      <c r="C443" s="32">
        <v>0</v>
      </c>
      <c r="D443" s="34">
        <v>0</v>
      </c>
      <c r="E443" s="34">
        <v>0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</row>
    <row r="444" spans="1:14" ht="18.75">
      <c r="A444" s="21" t="s">
        <v>141</v>
      </c>
      <c r="B444" s="20" t="s">
        <v>138</v>
      </c>
      <c r="C444" s="32">
        <v>294</v>
      </c>
      <c r="D444" s="34">
        <v>299.95999999999998</v>
      </c>
      <c r="E444" s="34">
        <v>297.60000000000002</v>
      </c>
      <c r="F444" s="34">
        <v>238.9</v>
      </c>
      <c r="G444" s="34">
        <v>238.9</v>
      </c>
      <c r="H444" s="34">
        <v>238.9</v>
      </c>
      <c r="I444" s="34">
        <v>238.77</v>
      </c>
      <c r="J444" s="34">
        <v>238.7</v>
      </c>
      <c r="K444" s="34">
        <v>238.7</v>
      </c>
      <c r="L444" s="34">
        <v>238.77</v>
      </c>
      <c r="M444" s="34">
        <v>238.77</v>
      </c>
      <c r="N444" s="34">
        <v>238.77</v>
      </c>
    </row>
    <row r="445" spans="1:14" ht="18.75">
      <c r="A445" s="21" t="s">
        <v>235</v>
      </c>
      <c r="B445" s="20" t="s">
        <v>138</v>
      </c>
      <c r="C445" s="32">
        <v>65.2</v>
      </c>
      <c r="D445" s="34">
        <v>60.83</v>
      </c>
      <c r="E445" s="34">
        <v>65.75</v>
      </c>
      <c r="F445" s="34">
        <v>49.6</v>
      </c>
      <c r="G445" s="34">
        <v>49.6</v>
      </c>
      <c r="H445" s="34">
        <v>49.6</v>
      </c>
      <c r="I445" s="34">
        <v>48.11</v>
      </c>
      <c r="J445" s="34">
        <v>48.11</v>
      </c>
      <c r="K445" s="34">
        <v>48.11</v>
      </c>
      <c r="L445" s="34">
        <v>48.11</v>
      </c>
      <c r="M445" s="34">
        <v>48.11</v>
      </c>
      <c r="N445" s="34">
        <v>48.11</v>
      </c>
    </row>
    <row r="446" spans="1:14" ht="18.75">
      <c r="A446" s="21" t="s">
        <v>236</v>
      </c>
      <c r="B446" s="20" t="s">
        <v>138</v>
      </c>
      <c r="C446" s="32">
        <v>14.4</v>
      </c>
      <c r="D446" s="34">
        <v>12.02</v>
      </c>
      <c r="E446" s="34">
        <v>0.25</v>
      </c>
      <c r="F446" s="34">
        <v>0.25</v>
      </c>
      <c r="G446" s="34">
        <v>0.25</v>
      </c>
      <c r="H446" s="34">
        <v>0.25</v>
      </c>
      <c r="I446" s="34">
        <v>0.25</v>
      </c>
      <c r="J446" s="34">
        <v>0.25</v>
      </c>
      <c r="K446" s="34">
        <v>0.25</v>
      </c>
      <c r="L446" s="34">
        <v>0.25</v>
      </c>
      <c r="M446" s="34">
        <v>0.25</v>
      </c>
      <c r="N446" s="34">
        <v>0.25</v>
      </c>
    </row>
    <row r="447" spans="1:14" ht="18.75">
      <c r="A447" s="21" t="s">
        <v>142</v>
      </c>
      <c r="B447" s="20" t="s">
        <v>138</v>
      </c>
      <c r="C447" s="32">
        <v>204.2</v>
      </c>
      <c r="D447" s="34">
        <v>196.19</v>
      </c>
      <c r="E447" s="34">
        <v>212.13</v>
      </c>
      <c r="F447" s="34">
        <v>197.29</v>
      </c>
      <c r="G447" s="34">
        <v>197.29</v>
      </c>
      <c r="H447" s="34">
        <v>197.29</v>
      </c>
      <c r="I447" s="34">
        <v>193.89</v>
      </c>
      <c r="J447" s="34">
        <v>193.89</v>
      </c>
      <c r="K447" s="34">
        <v>193.89</v>
      </c>
      <c r="L447" s="34">
        <v>193.89</v>
      </c>
      <c r="M447" s="34">
        <v>193.89</v>
      </c>
      <c r="N447" s="34">
        <v>193.89</v>
      </c>
    </row>
    <row r="448" spans="1:14" ht="18.75">
      <c r="A448" s="21" t="s">
        <v>237</v>
      </c>
      <c r="B448" s="20" t="s">
        <v>138</v>
      </c>
      <c r="C448" s="32">
        <v>0.15</v>
      </c>
      <c r="D448" s="34">
        <v>0.113</v>
      </c>
      <c r="E448" s="34">
        <v>0.19</v>
      </c>
      <c r="F448" s="34">
        <v>0.13</v>
      </c>
      <c r="G448" s="34">
        <v>0.13</v>
      </c>
      <c r="H448" s="34">
        <v>0.13</v>
      </c>
      <c r="I448" s="34">
        <v>0.13</v>
      </c>
      <c r="J448" s="34">
        <v>0.13</v>
      </c>
      <c r="K448" s="34">
        <v>0.13</v>
      </c>
      <c r="L448" s="34">
        <v>0.13</v>
      </c>
      <c r="M448" s="34">
        <v>0.13</v>
      </c>
      <c r="N448" s="34">
        <v>0.13</v>
      </c>
    </row>
    <row r="449" spans="1:14" ht="18.75">
      <c r="A449" s="21" t="s">
        <v>238</v>
      </c>
      <c r="B449" s="20" t="s">
        <v>138</v>
      </c>
      <c r="C449" s="32">
        <v>0.9</v>
      </c>
      <c r="D449" s="34">
        <v>0.75</v>
      </c>
      <c r="E449" s="34">
        <v>0.63</v>
      </c>
      <c r="F449" s="34">
        <v>0.06</v>
      </c>
      <c r="G449" s="34">
        <v>0.06</v>
      </c>
      <c r="H449" s="34">
        <v>0.06</v>
      </c>
      <c r="I449" s="34">
        <v>0.06</v>
      </c>
      <c r="J449" s="34">
        <v>0.06</v>
      </c>
      <c r="K449" s="34">
        <v>0.06</v>
      </c>
      <c r="L449" s="34">
        <v>0.06</v>
      </c>
      <c r="M449" s="34">
        <v>0.06</v>
      </c>
      <c r="N449" s="34">
        <v>0.06</v>
      </c>
    </row>
    <row r="450" spans="1:14" ht="37.5">
      <c r="A450" s="21" t="s">
        <v>239</v>
      </c>
      <c r="B450" s="20" t="s">
        <v>138</v>
      </c>
      <c r="C450" s="32">
        <v>0.2</v>
      </c>
      <c r="D450" s="34">
        <v>0.08</v>
      </c>
      <c r="E450" s="34">
        <v>0.15</v>
      </c>
      <c r="F450" s="34">
        <v>0.1</v>
      </c>
      <c r="G450" s="34">
        <v>0.1</v>
      </c>
      <c r="H450" s="34">
        <v>0.1</v>
      </c>
      <c r="I450" s="34">
        <v>0.1</v>
      </c>
      <c r="J450" s="34">
        <v>0.1</v>
      </c>
      <c r="K450" s="34">
        <v>0.1</v>
      </c>
      <c r="L450" s="34">
        <v>0.1</v>
      </c>
      <c r="M450" s="34">
        <v>0.1</v>
      </c>
      <c r="N450" s="34">
        <v>0.1</v>
      </c>
    </row>
    <row r="451" spans="1:14" ht="56.25">
      <c r="A451" s="19" t="s">
        <v>143</v>
      </c>
      <c r="B451" s="70" t="s">
        <v>138</v>
      </c>
      <c r="C451" s="71">
        <v>24.5</v>
      </c>
      <c r="D451" s="72">
        <v>63.871000000000002</v>
      </c>
      <c r="E451" s="72">
        <v>57.758800000000001</v>
      </c>
      <c r="F451" s="72">
        <v>62.423999999999999</v>
      </c>
      <c r="G451" s="72">
        <v>65.050200000000004</v>
      </c>
      <c r="H451" s="72">
        <v>66.983199999999997</v>
      </c>
      <c r="I451" s="72">
        <v>64.104600000000005</v>
      </c>
      <c r="J451" s="72">
        <v>66.549499999999995</v>
      </c>
      <c r="K451" s="72">
        <v>68.211600000000004</v>
      </c>
      <c r="L451" s="72">
        <v>64.704599999999999</v>
      </c>
      <c r="M451" s="72">
        <v>67.312899999999999</v>
      </c>
      <c r="N451" s="72">
        <v>69.600499999999997</v>
      </c>
    </row>
    <row r="452" spans="1:14" ht="75">
      <c r="A452" s="19" t="s">
        <v>240</v>
      </c>
      <c r="B452" s="18" t="s">
        <v>138</v>
      </c>
      <c r="C452" s="31">
        <v>23.9</v>
      </c>
      <c r="D452" s="34">
        <v>0</v>
      </c>
      <c r="E452" s="34">
        <v>0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</row>
    <row r="453" spans="1:14" ht="35.25" customHeight="1">
      <c r="A453" s="37" t="s">
        <v>144</v>
      </c>
      <c r="B453" s="38"/>
      <c r="C453" s="38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</row>
    <row r="454" spans="1:14" ht="18.75">
      <c r="A454" s="3" t="s">
        <v>145</v>
      </c>
      <c r="B454" s="1" t="s">
        <v>138</v>
      </c>
      <c r="C454" s="73">
        <v>2704.9</v>
      </c>
      <c r="D454" s="74">
        <v>2791.7</v>
      </c>
      <c r="E454" s="74">
        <v>2909.9</v>
      </c>
      <c r="F454" s="74">
        <v>3051.8</v>
      </c>
      <c r="G454" s="74">
        <v>3056.5</v>
      </c>
      <c r="H454" s="74">
        <v>3067.1</v>
      </c>
      <c r="I454" s="74">
        <v>3196</v>
      </c>
      <c r="J454" s="74">
        <v>3210.6</v>
      </c>
      <c r="K454" s="74">
        <v>3232</v>
      </c>
      <c r="L454" s="74">
        <v>3351.9</v>
      </c>
      <c r="M454" s="74">
        <v>3378</v>
      </c>
      <c r="N454" s="74">
        <v>3410</v>
      </c>
    </row>
    <row r="455" spans="1:14" ht="18.75">
      <c r="A455" s="6" t="s">
        <v>40</v>
      </c>
      <c r="B455" s="4"/>
      <c r="C455" s="41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</row>
    <row r="456" spans="1:14" ht="37.5">
      <c r="A456" s="6" t="s">
        <v>146</v>
      </c>
      <c r="B456" s="4" t="s">
        <v>138</v>
      </c>
      <c r="C456" s="41">
        <v>142.6</v>
      </c>
      <c r="D456" s="42">
        <v>146.9</v>
      </c>
      <c r="E456" s="42">
        <v>155.69999999999999</v>
      </c>
      <c r="F456" s="42">
        <v>162</v>
      </c>
      <c r="G456" s="42">
        <v>163</v>
      </c>
      <c r="H456" s="42">
        <v>164</v>
      </c>
      <c r="I456" s="42">
        <v>168.3</v>
      </c>
      <c r="J456" s="42">
        <v>170</v>
      </c>
      <c r="K456" s="42">
        <v>171</v>
      </c>
      <c r="L456" s="42">
        <v>172.4</v>
      </c>
      <c r="M456" s="42">
        <v>175</v>
      </c>
      <c r="N456" s="42">
        <v>176</v>
      </c>
    </row>
    <row r="457" spans="1:14" ht="18.75">
      <c r="A457" s="6" t="s">
        <v>147</v>
      </c>
      <c r="B457" s="4" t="s">
        <v>138</v>
      </c>
      <c r="C457" s="41">
        <v>1029.2</v>
      </c>
      <c r="D457" s="42">
        <v>1050.8</v>
      </c>
      <c r="E457" s="42">
        <v>1083.4000000000001</v>
      </c>
      <c r="F457" s="42">
        <v>1129</v>
      </c>
      <c r="G457" s="42">
        <v>1128.5</v>
      </c>
      <c r="H457" s="42">
        <v>1130.5999999999999</v>
      </c>
      <c r="I457" s="42">
        <v>1184</v>
      </c>
      <c r="J457" s="42">
        <v>1186.5999999999999</v>
      </c>
      <c r="K457" s="42">
        <v>1188</v>
      </c>
      <c r="L457" s="42">
        <v>1252.5999999999999</v>
      </c>
      <c r="M457" s="42">
        <v>1263</v>
      </c>
      <c r="N457" s="42">
        <v>1280</v>
      </c>
    </row>
    <row r="458" spans="1:14" ht="56.25">
      <c r="A458" s="6" t="s">
        <v>148</v>
      </c>
      <c r="B458" s="4" t="s">
        <v>138</v>
      </c>
      <c r="C458" s="41">
        <v>83.5</v>
      </c>
      <c r="D458" s="42">
        <v>87.7</v>
      </c>
      <c r="E458" s="42">
        <v>90.3</v>
      </c>
      <c r="F458" s="42">
        <v>94.5</v>
      </c>
      <c r="G458" s="42">
        <v>95</v>
      </c>
      <c r="H458" s="42">
        <v>96.5</v>
      </c>
      <c r="I458" s="42">
        <v>98.6</v>
      </c>
      <c r="J458" s="42">
        <v>100</v>
      </c>
      <c r="K458" s="42">
        <v>102</v>
      </c>
      <c r="L458" s="42">
        <v>107</v>
      </c>
      <c r="M458" s="42">
        <v>110</v>
      </c>
      <c r="N458" s="42">
        <v>111</v>
      </c>
    </row>
    <row r="459" spans="1:14" ht="18.75">
      <c r="A459" s="6" t="s">
        <v>149</v>
      </c>
      <c r="B459" s="4" t="s">
        <v>138</v>
      </c>
      <c r="C459" s="41">
        <v>155.4</v>
      </c>
      <c r="D459" s="42">
        <v>167.8</v>
      </c>
      <c r="E459" s="42">
        <v>174.5</v>
      </c>
      <c r="F459" s="42">
        <v>180</v>
      </c>
      <c r="G459" s="42">
        <v>182</v>
      </c>
      <c r="H459" s="42">
        <v>184</v>
      </c>
      <c r="I459" s="42">
        <v>192</v>
      </c>
      <c r="J459" s="42">
        <v>194</v>
      </c>
      <c r="K459" s="42">
        <v>196</v>
      </c>
      <c r="L459" s="42">
        <v>206</v>
      </c>
      <c r="M459" s="42">
        <v>208</v>
      </c>
      <c r="N459" s="42">
        <v>211</v>
      </c>
    </row>
    <row r="460" spans="1:14" ht="18.75">
      <c r="A460" s="6" t="s">
        <v>150</v>
      </c>
      <c r="B460" s="4" t="s">
        <v>138</v>
      </c>
      <c r="C460" s="4">
        <v>1294.1500000000001</v>
      </c>
      <c r="D460" s="5">
        <v>1338.5</v>
      </c>
      <c r="E460" s="5">
        <v>1406</v>
      </c>
      <c r="F460" s="5">
        <v>1486.3</v>
      </c>
      <c r="G460" s="5">
        <v>1488</v>
      </c>
      <c r="H460" s="5">
        <v>1492</v>
      </c>
      <c r="I460" s="5">
        <v>1553.1</v>
      </c>
      <c r="J460" s="5">
        <v>1560</v>
      </c>
      <c r="K460" s="5">
        <v>1575</v>
      </c>
      <c r="L460" s="5">
        <v>1614</v>
      </c>
      <c r="M460" s="5">
        <v>1622</v>
      </c>
      <c r="N460" s="5">
        <v>1632</v>
      </c>
    </row>
    <row r="461" spans="1:14" ht="18.75">
      <c r="A461" s="6" t="s">
        <v>40</v>
      </c>
      <c r="B461" s="4"/>
      <c r="C461" s="4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ht="18.75">
      <c r="A462" s="6" t="s">
        <v>151</v>
      </c>
      <c r="B462" s="4" t="s">
        <v>138</v>
      </c>
      <c r="C462" s="41">
        <v>891.8</v>
      </c>
      <c r="D462" s="42">
        <v>921.2</v>
      </c>
      <c r="E462" s="42">
        <v>975.8</v>
      </c>
      <c r="F462" s="42">
        <v>1043.0999999999999</v>
      </c>
      <c r="G462" s="42">
        <v>1044</v>
      </c>
      <c r="H462" s="42">
        <v>1046</v>
      </c>
      <c r="I462" s="42">
        <v>1090.0999999999999</v>
      </c>
      <c r="J462" s="42">
        <v>1095</v>
      </c>
      <c r="K462" s="42">
        <v>1109</v>
      </c>
      <c r="L462" s="42">
        <v>1139</v>
      </c>
      <c r="M462" s="42">
        <v>1142</v>
      </c>
      <c r="N462" s="42">
        <v>1145</v>
      </c>
    </row>
    <row r="463" spans="1:14" ht="18.75">
      <c r="A463" s="6" t="s">
        <v>152</v>
      </c>
      <c r="B463" s="4" t="s">
        <v>138</v>
      </c>
      <c r="C463" s="41">
        <v>402.3</v>
      </c>
      <c r="D463" s="42">
        <v>417.3</v>
      </c>
      <c r="E463" s="42">
        <v>430.2</v>
      </c>
      <c r="F463" s="42">
        <v>443.2</v>
      </c>
      <c r="G463" s="42">
        <v>444</v>
      </c>
      <c r="H463" s="42">
        <v>446</v>
      </c>
      <c r="I463" s="42">
        <v>463</v>
      </c>
      <c r="J463" s="42">
        <v>465</v>
      </c>
      <c r="K463" s="42">
        <v>466</v>
      </c>
      <c r="L463" s="42">
        <v>475</v>
      </c>
      <c r="M463" s="42">
        <v>480</v>
      </c>
      <c r="N463" s="42">
        <v>487</v>
      </c>
    </row>
    <row r="464" spans="1:14" ht="18.75">
      <c r="A464" s="6" t="s">
        <v>153</v>
      </c>
      <c r="B464" s="4" t="s">
        <v>138</v>
      </c>
      <c r="C464" s="41">
        <v>0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</row>
    <row r="465" spans="1:14" ht="56.25">
      <c r="A465" s="7" t="s">
        <v>213</v>
      </c>
      <c r="B465" s="4" t="s">
        <v>251</v>
      </c>
      <c r="C465" s="41">
        <v>91.5</v>
      </c>
      <c r="D465" s="42">
        <v>96.6</v>
      </c>
      <c r="E465" s="42">
        <v>100.2</v>
      </c>
      <c r="F465" s="42">
        <v>100.6</v>
      </c>
      <c r="G465" s="42">
        <v>101</v>
      </c>
      <c r="H465" s="42">
        <v>101.3</v>
      </c>
      <c r="I465" s="42">
        <v>100.7</v>
      </c>
      <c r="J465" s="42">
        <v>101</v>
      </c>
      <c r="K465" s="42">
        <v>101.3</v>
      </c>
      <c r="L465" s="42">
        <v>100.8</v>
      </c>
      <c r="M465" s="42">
        <v>101.2</v>
      </c>
      <c r="N465" s="42">
        <v>101.4</v>
      </c>
    </row>
    <row r="466" spans="1:14" ht="34.5" customHeight="1">
      <c r="A466" s="7" t="s">
        <v>154</v>
      </c>
      <c r="B466" s="4" t="s">
        <v>155</v>
      </c>
      <c r="C466" s="41">
        <v>10180.4</v>
      </c>
      <c r="D466" s="42">
        <v>10644.9</v>
      </c>
      <c r="E466" s="42">
        <v>11226.5</v>
      </c>
      <c r="F466" s="42">
        <v>11913.5</v>
      </c>
      <c r="G466" s="42">
        <v>11924</v>
      </c>
      <c r="H466" s="42">
        <v>11958.1</v>
      </c>
      <c r="I466" s="42">
        <v>12614.1</v>
      </c>
      <c r="J466" s="42">
        <v>12648.9</v>
      </c>
      <c r="K466" s="42">
        <v>12708.6</v>
      </c>
      <c r="L466" s="42">
        <v>13352.7</v>
      </c>
      <c r="M466" s="42">
        <v>13418.2</v>
      </c>
      <c r="N466" s="42">
        <v>13502.2</v>
      </c>
    </row>
    <row r="467" spans="1:14" ht="18.75">
      <c r="A467" s="7" t="s">
        <v>156</v>
      </c>
      <c r="B467" s="4" t="s">
        <v>155</v>
      </c>
      <c r="C467" s="41">
        <v>10477.6</v>
      </c>
      <c r="D467" s="42">
        <v>15824.5</v>
      </c>
      <c r="E467" s="42">
        <v>11246.7</v>
      </c>
      <c r="F467" s="42">
        <v>11790</v>
      </c>
      <c r="G467" s="42">
        <v>11810</v>
      </c>
      <c r="H467" s="42">
        <v>11830</v>
      </c>
      <c r="I467" s="42">
        <v>12329</v>
      </c>
      <c r="J467" s="42">
        <v>12380</v>
      </c>
      <c r="K467" s="42">
        <v>12405</v>
      </c>
      <c r="L467" s="42">
        <v>12909</v>
      </c>
      <c r="M467" s="42">
        <v>12970</v>
      </c>
      <c r="N467" s="42">
        <v>13010</v>
      </c>
    </row>
    <row r="468" spans="1:14" ht="56.25">
      <c r="A468" s="48" t="s">
        <v>157</v>
      </c>
      <c r="B468" s="49" t="s">
        <v>251</v>
      </c>
      <c r="C468" s="49"/>
      <c r="D468" s="50">
        <f>D467/C467/106.9*10000</f>
        <v>141.28318505376839</v>
      </c>
      <c r="E468" s="50">
        <f>E467/D467/104*10000</f>
        <v>68.337922938384253</v>
      </c>
      <c r="F468" s="5">
        <f>F467/E467/104.2*10000</f>
        <v>100.60532663477639</v>
      </c>
      <c r="G468" s="5">
        <f>G467/E467/104*10000</f>
        <v>100.96978874486942</v>
      </c>
      <c r="H468" s="5">
        <f t="shared" ref="H468:N468" si="10">H467/E467/104*10000</f>
        <v>101.14077907297252</v>
      </c>
      <c r="I468" s="5">
        <f t="shared" si="10"/>
        <v>100.54968356495074</v>
      </c>
      <c r="J468" s="5">
        <f t="shared" si="10"/>
        <v>100.79463297075489</v>
      </c>
      <c r="K468" s="5">
        <f t="shared" si="10"/>
        <v>100.82742701085897</v>
      </c>
      <c r="L468" s="5">
        <f t="shared" si="10"/>
        <v>100.67726498499474</v>
      </c>
      <c r="M468" s="5">
        <f t="shared" si="10"/>
        <v>100.73629924195353</v>
      </c>
      <c r="N468" s="5">
        <f t="shared" si="10"/>
        <v>100.84333240318729</v>
      </c>
    </row>
    <row r="469" spans="1:14" ht="18.75">
      <c r="A469" s="3" t="s">
        <v>158</v>
      </c>
      <c r="B469" s="1" t="s">
        <v>138</v>
      </c>
      <c r="C469" s="73">
        <v>1228.4000000000001</v>
      </c>
      <c r="D469" s="74">
        <v>1242</v>
      </c>
      <c r="E469" s="74">
        <v>1256.4000000000001</v>
      </c>
      <c r="F469" s="74">
        <v>1314.6</v>
      </c>
      <c r="G469" s="74">
        <v>1317.9</v>
      </c>
      <c r="H469" s="74">
        <v>1326.5</v>
      </c>
      <c r="I469" s="74">
        <v>1372.9</v>
      </c>
      <c r="J469" s="74">
        <v>1378.8</v>
      </c>
      <c r="K469" s="74">
        <v>1386.7</v>
      </c>
      <c r="L469" s="74">
        <v>1442.4</v>
      </c>
      <c r="M469" s="74">
        <v>1447.1</v>
      </c>
      <c r="N469" s="74">
        <v>1453.4</v>
      </c>
    </row>
    <row r="470" spans="1:14" ht="18.75">
      <c r="A470" s="6" t="s">
        <v>40</v>
      </c>
      <c r="B470" s="4" t="s">
        <v>159</v>
      </c>
      <c r="C470" s="41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</row>
    <row r="471" spans="1:14" ht="18.75">
      <c r="A471" s="6" t="s">
        <v>160</v>
      </c>
      <c r="B471" s="4" t="s">
        <v>138</v>
      </c>
      <c r="C471" s="41">
        <v>602.6</v>
      </c>
      <c r="D471" s="42">
        <v>582.20000000000005</v>
      </c>
      <c r="E471" s="42">
        <v>574.5</v>
      </c>
      <c r="F471" s="42">
        <v>602.29999999999995</v>
      </c>
      <c r="G471" s="42">
        <v>602.9</v>
      </c>
      <c r="H471" s="42">
        <v>603.5</v>
      </c>
      <c r="I471" s="42">
        <v>631.9</v>
      </c>
      <c r="J471" s="42">
        <v>632.79999999999995</v>
      </c>
      <c r="K471" s="42">
        <v>634.70000000000005</v>
      </c>
      <c r="L471" s="42">
        <v>663.9</v>
      </c>
      <c r="M471" s="42">
        <v>666.1</v>
      </c>
      <c r="N471" s="42">
        <v>669.4</v>
      </c>
    </row>
    <row r="472" spans="1:14" ht="18.75">
      <c r="A472" s="6" t="s">
        <v>161</v>
      </c>
      <c r="B472" s="4" t="s">
        <v>138</v>
      </c>
      <c r="C472" s="41">
        <v>464</v>
      </c>
      <c r="D472" s="42">
        <v>437.3</v>
      </c>
      <c r="E472" s="42">
        <v>422.5</v>
      </c>
      <c r="F472" s="42">
        <v>441.3</v>
      </c>
      <c r="G472" s="42">
        <v>441.8</v>
      </c>
      <c r="H472" s="42">
        <v>442.2</v>
      </c>
      <c r="I472" s="42">
        <v>461.5</v>
      </c>
      <c r="J472" s="42">
        <v>462</v>
      </c>
      <c r="K472" s="42">
        <v>463.3</v>
      </c>
      <c r="L472" s="42">
        <v>483.5</v>
      </c>
      <c r="M472" s="42">
        <v>484.5</v>
      </c>
      <c r="N472" s="42">
        <v>486.9</v>
      </c>
    </row>
    <row r="473" spans="1:14" ht="37.5">
      <c r="A473" s="6" t="s">
        <v>162</v>
      </c>
      <c r="B473" s="9" t="s">
        <v>16</v>
      </c>
      <c r="C473" s="43">
        <v>563</v>
      </c>
      <c r="D473" s="42">
        <v>591.1</v>
      </c>
      <c r="E473" s="42">
        <v>607.5</v>
      </c>
      <c r="F473" s="42">
        <v>630.9</v>
      </c>
      <c r="G473" s="42">
        <v>632</v>
      </c>
      <c r="H473" s="42">
        <v>638</v>
      </c>
      <c r="I473" s="42">
        <v>654</v>
      </c>
      <c r="J473" s="42">
        <v>656</v>
      </c>
      <c r="K473" s="42">
        <v>658</v>
      </c>
      <c r="L473" s="42">
        <v>685</v>
      </c>
      <c r="M473" s="42">
        <v>686</v>
      </c>
      <c r="N473" s="42">
        <v>688</v>
      </c>
    </row>
    <row r="474" spans="1:14" ht="18.75">
      <c r="A474" s="6" t="s">
        <v>163</v>
      </c>
      <c r="B474" s="4" t="s">
        <v>138</v>
      </c>
      <c r="C474" s="41">
        <v>62.8</v>
      </c>
      <c r="D474" s="42">
        <v>68.7</v>
      </c>
      <c r="E474" s="42">
        <v>74.400000000000006</v>
      </c>
      <c r="F474" s="42">
        <v>81.400000000000006</v>
      </c>
      <c r="G474" s="42">
        <v>83</v>
      </c>
      <c r="H474" s="42">
        <v>85</v>
      </c>
      <c r="I474" s="42">
        <v>87</v>
      </c>
      <c r="J474" s="42">
        <v>90</v>
      </c>
      <c r="K474" s="42">
        <v>94</v>
      </c>
      <c r="L474" s="42">
        <v>93.5</v>
      </c>
      <c r="M474" s="42">
        <v>95</v>
      </c>
      <c r="N474" s="42">
        <v>96</v>
      </c>
    </row>
    <row r="475" spans="1:14" ht="56.25">
      <c r="A475" s="7" t="s">
        <v>164</v>
      </c>
      <c r="B475" s="4" t="s">
        <v>138</v>
      </c>
      <c r="C475" s="41">
        <v>1476.5</v>
      </c>
      <c r="D475" s="42">
        <v>1549.7</v>
      </c>
      <c r="E475" s="42">
        <v>1653.5</v>
      </c>
      <c r="F475" s="42">
        <v>1737.2</v>
      </c>
      <c r="G475" s="42">
        <v>1738.6</v>
      </c>
      <c r="H475" s="42">
        <v>1740.6</v>
      </c>
      <c r="I475" s="42">
        <v>1823.1</v>
      </c>
      <c r="J475" s="42">
        <v>1831.8</v>
      </c>
      <c r="K475" s="42">
        <v>1845.3</v>
      </c>
      <c r="L475" s="42">
        <v>1909.5</v>
      </c>
      <c r="M475" s="42">
        <v>1930.9</v>
      </c>
      <c r="N475" s="42">
        <v>1956.5</v>
      </c>
    </row>
    <row r="476" spans="1:14" s="26" customFormat="1" ht="18.75">
      <c r="A476" s="37" t="s">
        <v>165</v>
      </c>
      <c r="B476" s="38"/>
      <c r="C476" s="38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</row>
    <row r="477" spans="1:14" ht="37.5">
      <c r="A477" s="13" t="s">
        <v>166</v>
      </c>
      <c r="B477" s="1" t="s">
        <v>109</v>
      </c>
      <c r="C477" s="1">
        <v>6.1</v>
      </c>
      <c r="D477" s="72">
        <v>6.0570000000000004</v>
      </c>
      <c r="E477" s="72">
        <v>6.0179999999999998</v>
      </c>
      <c r="F477" s="72">
        <v>6</v>
      </c>
      <c r="G477" s="72">
        <v>6.02</v>
      </c>
      <c r="H477" s="72">
        <v>6.03</v>
      </c>
      <c r="I477" s="72">
        <v>5.95</v>
      </c>
      <c r="J477" s="72">
        <v>5.96</v>
      </c>
      <c r="K477" s="72">
        <v>5.97</v>
      </c>
      <c r="L477" s="72">
        <v>5.9</v>
      </c>
      <c r="M477" s="72">
        <v>5.92</v>
      </c>
      <c r="N477" s="72">
        <v>5.93</v>
      </c>
    </row>
    <row r="478" spans="1:14" ht="37.5">
      <c r="A478" s="7" t="s">
        <v>504</v>
      </c>
      <c r="B478" s="4" t="s">
        <v>73</v>
      </c>
      <c r="C478" s="4">
        <v>19.699000000000002</v>
      </c>
      <c r="D478" s="5">
        <v>20808.2</v>
      </c>
      <c r="E478" s="50">
        <v>22005.5</v>
      </c>
      <c r="F478" s="50">
        <v>23306.5</v>
      </c>
      <c r="G478" s="50">
        <v>23328.7</v>
      </c>
      <c r="H478" s="50">
        <v>23381.8</v>
      </c>
      <c r="I478" s="50">
        <v>42729.2</v>
      </c>
      <c r="J478" s="50">
        <v>24749.4</v>
      </c>
      <c r="K478" s="50">
        <v>24901</v>
      </c>
      <c r="L478" s="50">
        <v>26256.799999999999</v>
      </c>
      <c r="M478" s="50">
        <v>26335.7</v>
      </c>
      <c r="N478" s="50">
        <v>26555.599999999999</v>
      </c>
    </row>
    <row r="479" spans="1:14" ht="56.25">
      <c r="A479" s="7" t="s">
        <v>504</v>
      </c>
      <c r="B479" s="9" t="s">
        <v>251</v>
      </c>
      <c r="C479" s="4">
        <v>107.3</v>
      </c>
      <c r="D479" s="5">
        <v>105.6</v>
      </c>
      <c r="E479" s="50">
        <v>105.8</v>
      </c>
      <c r="F479" s="50">
        <v>105.9</v>
      </c>
      <c r="G479" s="50">
        <v>106</v>
      </c>
      <c r="H479" s="50">
        <v>106.3</v>
      </c>
      <c r="I479" s="50">
        <v>106.1</v>
      </c>
      <c r="J479" s="50">
        <v>106.1</v>
      </c>
      <c r="K479" s="50">
        <v>106.5</v>
      </c>
      <c r="L479" s="50">
        <v>106.2</v>
      </c>
      <c r="M479" s="50">
        <v>106.4</v>
      </c>
      <c r="N479" s="50">
        <v>106.6</v>
      </c>
    </row>
    <row r="480" spans="1:14" ht="56.25">
      <c r="A480" s="3" t="s">
        <v>167</v>
      </c>
      <c r="B480" s="4" t="s">
        <v>159</v>
      </c>
      <c r="C480" s="4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ht="56.25">
      <c r="A481" s="64" t="s">
        <v>168</v>
      </c>
      <c r="B481" s="65" t="s">
        <v>109</v>
      </c>
      <c r="C481" s="65">
        <v>2.0339999999999998</v>
      </c>
      <c r="D481" s="69">
        <v>1.9470000000000001</v>
      </c>
      <c r="E481" s="69">
        <v>1.944</v>
      </c>
      <c r="F481" s="66">
        <v>1.93</v>
      </c>
      <c r="G481" s="66">
        <v>1.94</v>
      </c>
      <c r="H481" s="69">
        <v>1.9419999999999999</v>
      </c>
      <c r="I481" s="66">
        <v>1.92</v>
      </c>
      <c r="J481" s="66">
        <v>1.93</v>
      </c>
      <c r="K481" s="66">
        <v>1.94</v>
      </c>
      <c r="L481" s="66">
        <v>1.9</v>
      </c>
      <c r="M481" s="66">
        <v>1.91</v>
      </c>
      <c r="N481" s="66">
        <v>1.92</v>
      </c>
    </row>
    <row r="482" spans="1:14" ht="56.25">
      <c r="A482" s="67" t="s">
        <v>169</v>
      </c>
      <c r="B482" s="68" t="s">
        <v>109</v>
      </c>
      <c r="C482" s="68">
        <v>2.1000000000000001E-2</v>
      </c>
      <c r="D482" s="69">
        <v>2.1999999999999999E-2</v>
      </c>
      <c r="E482" s="69">
        <v>2.1999999999999999E-2</v>
      </c>
      <c r="F482" s="69">
        <v>2.1999999999999999E-2</v>
      </c>
      <c r="G482" s="69">
        <v>2.1999999999999999E-2</v>
      </c>
      <c r="H482" s="69">
        <v>2.1999999999999999E-2</v>
      </c>
      <c r="I482" s="69">
        <v>2.1999999999999999E-2</v>
      </c>
      <c r="J482" s="69">
        <v>2.1999999999999999E-2</v>
      </c>
      <c r="K482" s="69">
        <v>2.1999999999999999E-2</v>
      </c>
      <c r="L482" s="69">
        <v>2.1999999999999999E-2</v>
      </c>
      <c r="M482" s="69">
        <v>2.1999999999999999E-2</v>
      </c>
      <c r="N482" s="69">
        <v>2.1999999999999999E-2</v>
      </c>
    </row>
    <row r="483" spans="1:14" ht="27.75" customHeight="1">
      <c r="A483" s="7" t="s">
        <v>170</v>
      </c>
      <c r="B483" s="9" t="s">
        <v>109</v>
      </c>
      <c r="C483" s="9">
        <v>2.8000000000000001E-2</v>
      </c>
      <c r="D483" s="34">
        <v>5.5E-2</v>
      </c>
      <c r="E483" s="5">
        <v>0.06</v>
      </c>
      <c r="F483" s="5">
        <v>0.06</v>
      </c>
      <c r="G483" s="5">
        <v>0.06</v>
      </c>
      <c r="H483" s="5">
        <v>0.06</v>
      </c>
      <c r="I483" s="5">
        <v>0.06</v>
      </c>
      <c r="J483" s="5">
        <v>0.06</v>
      </c>
      <c r="K483" s="5">
        <v>0.06</v>
      </c>
      <c r="L483" s="5">
        <v>0.06</v>
      </c>
      <c r="M483" s="5">
        <v>0.06</v>
      </c>
      <c r="N483" s="5">
        <v>0.06</v>
      </c>
    </row>
    <row r="484" spans="1:14" ht="37.5">
      <c r="A484" s="7" t="s">
        <v>171</v>
      </c>
      <c r="B484" s="9" t="s">
        <v>109</v>
      </c>
      <c r="C484" s="9">
        <v>0</v>
      </c>
      <c r="D484" s="45">
        <v>0</v>
      </c>
      <c r="E484" s="45">
        <v>0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</row>
    <row r="485" spans="1:14" ht="18.75">
      <c r="A485" s="67" t="s">
        <v>172</v>
      </c>
      <c r="B485" s="68" t="s">
        <v>109</v>
      </c>
      <c r="C485" s="68">
        <v>4.0170000000000003</v>
      </c>
      <c r="D485" s="66">
        <v>4.1100000000000003</v>
      </c>
      <c r="E485" s="92">
        <v>3.992</v>
      </c>
      <c r="F485" s="92">
        <v>3.988</v>
      </c>
      <c r="G485" s="92">
        <v>3.9980000000000002</v>
      </c>
      <c r="H485" s="92">
        <v>4.0060000000000002</v>
      </c>
      <c r="I485" s="92">
        <v>3.948</v>
      </c>
      <c r="J485" s="92">
        <v>3.948</v>
      </c>
      <c r="K485" s="92">
        <v>3.948</v>
      </c>
      <c r="L485" s="92">
        <v>3.9180000000000001</v>
      </c>
      <c r="M485" s="92">
        <v>3.9279999999999999</v>
      </c>
      <c r="N485" s="92">
        <v>3.9279999999999999</v>
      </c>
    </row>
    <row r="486" spans="1:14" ht="37.5">
      <c r="A486" s="6" t="s">
        <v>173</v>
      </c>
      <c r="B486" s="9" t="s">
        <v>92</v>
      </c>
      <c r="C486" s="9">
        <v>2.68</v>
      </c>
      <c r="D486" s="5">
        <v>2.64</v>
      </c>
      <c r="E486" s="5">
        <v>2.64</v>
      </c>
      <c r="F486" s="5">
        <v>2.65</v>
      </c>
      <c r="G486" s="5">
        <v>2.64</v>
      </c>
      <c r="H486" s="5">
        <v>2.63</v>
      </c>
      <c r="I486" s="5">
        <v>2.64</v>
      </c>
      <c r="J486" s="5">
        <v>2.63</v>
      </c>
      <c r="K486" s="5">
        <v>2.62</v>
      </c>
      <c r="L486" s="5">
        <v>2.63</v>
      </c>
      <c r="M486" s="5">
        <v>2.62</v>
      </c>
      <c r="N486" s="5">
        <v>2.61</v>
      </c>
    </row>
    <row r="487" spans="1:14" ht="75">
      <c r="A487" s="6" t="s">
        <v>174</v>
      </c>
      <c r="B487" s="4" t="s">
        <v>109</v>
      </c>
      <c r="C487" s="4">
        <v>0.39400000000000002</v>
      </c>
      <c r="D487" s="34">
        <v>0.30599999999999999</v>
      </c>
      <c r="E487" s="34">
        <v>0.307</v>
      </c>
      <c r="F487" s="34">
        <v>0.308</v>
      </c>
      <c r="G487" s="34">
        <v>0.30599999999999999</v>
      </c>
      <c r="H487" s="34">
        <v>0.30499999999999999</v>
      </c>
      <c r="I487" s="34">
        <v>0.307</v>
      </c>
      <c r="J487" s="34">
        <v>0.30499999999999999</v>
      </c>
      <c r="K487" s="34">
        <v>0.3</v>
      </c>
      <c r="L487" s="34">
        <v>0.30499999999999999</v>
      </c>
      <c r="M487" s="34">
        <v>0.3</v>
      </c>
      <c r="N487" s="34">
        <v>0.28999999999999998</v>
      </c>
    </row>
    <row r="488" spans="1:14" ht="93.75">
      <c r="A488" s="7" t="s">
        <v>175</v>
      </c>
      <c r="B488" s="9" t="s">
        <v>176</v>
      </c>
      <c r="C488" s="9">
        <v>8</v>
      </c>
      <c r="D488" s="45">
        <v>6</v>
      </c>
      <c r="E488" s="45">
        <v>5</v>
      </c>
      <c r="F488" s="45">
        <v>5</v>
      </c>
      <c r="G488" s="45">
        <v>5</v>
      </c>
      <c r="H488" s="45">
        <v>5</v>
      </c>
      <c r="I488" s="45">
        <v>5</v>
      </c>
      <c r="J488" s="45">
        <v>5</v>
      </c>
      <c r="K488" s="45">
        <v>5</v>
      </c>
      <c r="L488" s="45">
        <v>5</v>
      </c>
      <c r="M488" s="45">
        <v>5</v>
      </c>
      <c r="N488" s="45">
        <v>5</v>
      </c>
    </row>
    <row r="489" spans="1:14" ht="56.25">
      <c r="A489" s="7" t="s">
        <v>223</v>
      </c>
      <c r="B489" s="8" t="s">
        <v>109</v>
      </c>
      <c r="C489" s="8">
        <v>3.61</v>
      </c>
      <c r="D489" s="34">
        <v>3.504</v>
      </c>
      <c r="E489" s="50">
        <v>3.44</v>
      </c>
      <c r="F489" s="50">
        <v>3.42</v>
      </c>
      <c r="G489" s="50">
        <v>3.45</v>
      </c>
      <c r="H489" s="50">
        <v>3.48</v>
      </c>
      <c r="I489" s="50">
        <v>3.39</v>
      </c>
      <c r="J489" s="50">
        <v>3.44</v>
      </c>
      <c r="K489" s="50">
        <v>3.48</v>
      </c>
      <c r="L489" s="50">
        <v>3.38</v>
      </c>
      <c r="M489" s="50">
        <v>3.44</v>
      </c>
      <c r="N489" s="50">
        <v>3.47</v>
      </c>
    </row>
    <row r="490" spans="1:14" ht="37.5">
      <c r="A490" s="6" t="s">
        <v>177</v>
      </c>
      <c r="B490" s="4" t="s">
        <v>21</v>
      </c>
      <c r="C490" s="4">
        <v>853.1</v>
      </c>
      <c r="D490" s="5">
        <v>874.94299999999998</v>
      </c>
      <c r="E490" s="50">
        <v>909.2</v>
      </c>
      <c r="F490" s="50">
        <v>956.5</v>
      </c>
      <c r="G490" s="50">
        <v>964.4</v>
      </c>
      <c r="H490" s="50">
        <v>975</v>
      </c>
      <c r="I490" s="50">
        <v>1004.5</v>
      </c>
      <c r="J490" s="50">
        <v>1021.4</v>
      </c>
      <c r="K490" s="50">
        <v>1039.3</v>
      </c>
      <c r="L490" s="50">
        <v>1063.4000000000001</v>
      </c>
      <c r="M490" s="50">
        <v>1086.2</v>
      </c>
      <c r="N490" s="50">
        <v>1106.7</v>
      </c>
    </row>
    <row r="491" spans="1:14" ht="37.5">
      <c r="A491" s="6" t="s">
        <v>178</v>
      </c>
      <c r="B491" s="4" t="s">
        <v>21</v>
      </c>
      <c r="C491" s="4">
        <v>9.7430000000000003</v>
      </c>
      <c r="D491" s="5">
        <v>12.61</v>
      </c>
      <c r="E491" s="50">
        <v>10.5</v>
      </c>
      <c r="F491" s="50">
        <v>10.7</v>
      </c>
      <c r="G491" s="50">
        <v>10.73</v>
      </c>
      <c r="H491" s="50">
        <v>10.75</v>
      </c>
      <c r="I491" s="50">
        <v>10.92</v>
      </c>
      <c r="J491" s="50">
        <v>10.98</v>
      </c>
      <c r="K491" s="50">
        <v>11.04</v>
      </c>
      <c r="L491" s="50">
        <v>11.1</v>
      </c>
      <c r="M491" s="50">
        <v>11.2</v>
      </c>
      <c r="N491" s="50">
        <v>11.26</v>
      </c>
    </row>
    <row r="492" spans="1:14" ht="112.5">
      <c r="A492" s="7" t="s">
        <v>179</v>
      </c>
      <c r="B492" s="4" t="s">
        <v>180</v>
      </c>
      <c r="C492" s="4">
        <v>1066.3</v>
      </c>
      <c r="D492" s="5" t="s">
        <v>508</v>
      </c>
      <c r="E492" s="5">
        <v>0</v>
      </c>
      <c r="F492" s="5">
        <v>0</v>
      </c>
      <c r="G492" s="5">
        <v>0</v>
      </c>
      <c r="H492" s="5">
        <v>0</v>
      </c>
      <c r="I492" s="5">
        <v>0</v>
      </c>
      <c r="J492" s="5">
        <v>0</v>
      </c>
      <c r="K492" s="5">
        <v>0</v>
      </c>
      <c r="L492" s="5">
        <v>0</v>
      </c>
      <c r="M492" s="5">
        <v>0</v>
      </c>
      <c r="N492" s="5">
        <v>0</v>
      </c>
    </row>
    <row r="493" spans="1:14" ht="24.75" customHeight="1">
      <c r="A493" s="40" t="s">
        <v>181</v>
      </c>
      <c r="B493" s="38"/>
      <c r="C493" s="38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</row>
    <row r="494" spans="1:14" ht="37.5">
      <c r="A494" s="7" t="s">
        <v>182</v>
      </c>
      <c r="B494" s="4" t="s">
        <v>176</v>
      </c>
      <c r="C494" s="4">
        <v>820</v>
      </c>
      <c r="D494" s="45">
        <v>753</v>
      </c>
      <c r="E494" s="45">
        <v>770</v>
      </c>
      <c r="F494" s="45">
        <v>800</v>
      </c>
      <c r="G494" s="45">
        <v>800</v>
      </c>
      <c r="H494" s="45">
        <v>800</v>
      </c>
      <c r="I494" s="45">
        <v>820</v>
      </c>
      <c r="J494" s="45">
        <v>820</v>
      </c>
      <c r="K494" s="45">
        <v>820</v>
      </c>
      <c r="L494" s="45">
        <v>820</v>
      </c>
      <c r="M494" s="45">
        <v>820</v>
      </c>
      <c r="N494" s="45">
        <v>820</v>
      </c>
    </row>
    <row r="495" spans="1:14" ht="93.75">
      <c r="A495" s="7" t="s">
        <v>183</v>
      </c>
      <c r="B495" s="8" t="s">
        <v>109</v>
      </c>
      <c r="C495" s="8">
        <v>1.8640000000000001</v>
      </c>
      <c r="D495" s="5">
        <v>1.87</v>
      </c>
      <c r="E495" s="5">
        <v>1.88</v>
      </c>
      <c r="F495" s="34">
        <v>1.885</v>
      </c>
      <c r="G495" s="34">
        <v>1.855</v>
      </c>
      <c r="H495" s="34">
        <v>1.855</v>
      </c>
      <c r="I495" s="34">
        <v>1.855</v>
      </c>
      <c r="J495" s="34">
        <v>1.855</v>
      </c>
      <c r="K495" s="34">
        <v>1.855</v>
      </c>
      <c r="L495" s="34">
        <v>1.855</v>
      </c>
      <c r="M495" s="34">
        <v>1.855</v>
      </c>
      <c r="N495" s="34">
        <v>1.855</v>
      </c>
    </row>
    <row r="496" spans="1:14" ht="18.75">
      <c r="A496" s="29" t="s">
        <v>184</v>
      </c>
      <c r="B496" s="4" t="s">
        <v>109</v>
      </c>
      <c r="C496" s="4">
        <v>1.8640000000000001</v>
      </c>
      <c r="D496" s="5">
        <v>1.87</v>
      </c>
      <c r="E496" s="5">
        <v>1.88</v>
      </c>
      <c r="F496" s="34">
        <v>1.885</v>
      </c>
      <c r="G496" s="34">
        <v>1.855</v>
      </c>
      <c r="H496" s="34">
        <v>1.855</v>
      </c>
      <c r="I496" s="34">
        <v>1.855</v>
      </c>
      <c r="J496" s="34">
        <v>1.855</v>
      </c>
      <c r="K496" s="34">
        <v>1.855</v>
      </c>
      <c r="L496" s="34">
        <v>1.855</v>
      </c>
      <c r="M496" s="34">
        <v>1.855</v>
      </c>
      <c r="N496" s="34">
        <v>1.855</v>
      </c>
    </row>
    <row r="497" spans="1:14" ht="18.75">
      <c r="A497" s="30" t="s">
        <v>185</v>
      </c>
      <c r="B497" s="8" t="s">
        <v>109</v>
      </c>
      <c r="C497" s="8">
        <v>0</v>
      </c>
      <c r="D497" s="5">
        <v>0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0</v>
      </c>
      <c r="N497" s="5">
        <v>0</v>
      </c>
    </row>
    <row r="498" spans="1:14" ht="75">
      <c r="A498" s="7" t="s">
        <v>186</v>
      </c>
      <c r="B498" s="8" t="s">
        <v>109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</row>
    <row r="499" spans="1:14" ht="75">
      <c r="A499" s="7" t="s">
        <v>187</v>
      </c>
      <c r="B499" s="8" t="s">
        <v>109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  <c r="I499" s="8">
        <v>0</v>
      </c>
      <c r="J499" s="8">
        <v>0</v>
      </c>
      <c r="K499" s="8">
        <v>0</v>
      </c>
      <c r="L499" s="8">
        <v>0</v>
      </c>
      <c r="M499" s="8">
        <v>0</v>
      </c>
      <c r="N499" s="8">
        <v>0</v>
      </c>
    </row>
    <row r="500" spans="1:14" ht="56.25">
      <c r="A500" s="29" t="s">
        <v>188</v>
      </c>
      <c r="B500" s="8" t="s">
        <v>109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</row>
    <row r="501" spans="1:14" ht="75">
      <c r="A501" s="7" t="s">
        <v>189</v>
      </c>
      <c r="B501" s="8" t="s">
        <v>109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</row>
    <row r="502" spans="1:14" ht="56.25">
      <c r="A502" s="29" t="s">
        <v>188</v>
      </c>
      <c r="B502" s="8" t="s">
        <v>109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</row>
    <row r="503" spans="1:14" ht="18.75">
      <c r="A503" s="3" t="s">
        <v>190</v>
      </c>
      <c r="B503" s="4" t="s">
        <v>159</v>
      </c>
      <c r="C503" s="4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ht="75">
      <c r="A504" s="7" t="s">
        <v>191</v>
      </c>
      <c r="B504" s="8" t="s">
        <v>109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</row>
    <row r="505" spans="1:14" ht="75">
      <c r="A505" s="7" t="s">
        <v>192</v>
      </c>
      <c r="B505" s="8" t="s">
        <v>109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</row>
    <row r="506" spans="1:14" ht="18.75">
      <c r="A506" s="3" t="s">
        <v>193</v>
      </c>
      <c r="B506" s="4"/>
      <c r="C506" s="4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ht="18.75">
      <c r="A507" s="6" t="s">
        <v>194</v>
      </c>
      <c r="B507" s="15"/>
      <c r="C507" s="1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ht="37.5">
      <c r="A508" s="6" t="s">
        <v>195</v>
      </c>
      <c r="B508" s="4" t="s">
        <v>196</v>
      </c>
      <c r="C508" s="4">
        <v>72.599999999999994</v>
      </c>
      <c r="D508" s="5">
        <v>73.400000000000006</v>
      </c>
      <c r="E508" s="5">
        <v>73.900000000000006</v>
      </c>
      <c r="F508" s="5">
        <v>75.099999999999994</v>
      </c>
      <c r="G508" s="5">
        <v>75.5</v>
      </c>
      <c r="H508" s="5">
        <v>75.900000000000006</v>
      </c>
      <c r="I508" s="5">
        <v>75.5</v>
      </c>
      <c r="J508" s="5">
        <v>75.8</v>
      </c>
      <c r="K508" s="5">
        <v>76.099999999999994</v>
      </c>
      <c r="L508" s="5">
        <v>76.5</v>
      </c>
      <c r="M508" s="5">
        <v>76.7</v>
      </c>
      <c r="N508" s="5">
        <v>76.900000000000006</v>
      </c>
    </row>
    <row r="509" spans="1:14" ht="75">
      <c r="A509" s="6" t="s">
        <v>197</v>
      </c>
      <c r="B509" s="4" t="s">
        <v>198</v>
      </c>
      <c r="C509" s="4">
        <v>90.8</v>
      </c>
      <c r="D509" s="5">
        <v>92.3</v>
      </c>
      <c r="E509" s="5">
        <v>92.9</v>
      </c>
      <c r="F509" s="5">
        <v>94.5</v>
      </c>
      <c r="G509" s="5">
        <v>99.1</v>
      </c>
      <c r="H509" s="5">
        <v>103.7</v>
      </c>
      <c r="I509" s="5">
        <v>95</v>
      </c>
      <c r="J509" s="5">
        <v>99.5</v>
      </c>
      <c r="K509" s="5">
        <v>104</v>
      </c>
      <c r="L509" s="5">
        <v>96.3</v>
      </c>
      <c r="M509" s="5">
        <v>100.7</v>
      </c>
      <c r="N509" s="5">
        <v>105.1</v>
      </c>
    </row>
    <row r="510" spans="1:14" ht="75">
      <c r="A510" s="6" t="s">
        <v>199</v>
      </c>
      <c r="B510" s="4" t="s">
        <v>198</v>
      </c>
      <c r="C510" s="4">
        <v>167.9</v>
      </c>
      <c r="D510" s="5">
        <v>156.9</v>
      </c>
      <c r="E510" s="5">
        <v>158</v>
      </c>
      <c r="F510" s="5">
        <v>141.69999999999999</v>
      </c>
      <c r="G510" s="5">
        <v>146.30000000000001</v>
      </c>
      <c r="H510" s="5">
        <v>150.80000000000001</v>
      </c>
      <c r="I510" s="5">
        <v>142.5</v>
      </c>
      <c r="J510" s="5">
        <v>146.9</v>
      </c>
      <c r="K510" s="5">
        <v>151.19999999999999</v>
      </c>
      <c r="L510" s="5">
        <v>144.4</v>
      </c>
      <c r="M510" s="5">
        <v>148.69999999999999</v>
      </c>
      <c r="N510" s="5">
        <v>152.9</v>
      </c>
    </row>
    <row r="511" spans="1:14" ht="75">
      <c r="A511" s="6" t="s">
        <v>200</v>
      </c>
      <c r="B511" s="4" t="s">
        <v>241</v>
      </c>
      <c r="C511" s="4">
        <v>327.7</v>
      </c>
      <c r="D511" s="4">
        <v>329.2</v>
      </c>
      <c r="E511" s="4">
        <v>329.2</v>
      </c>
      <c r="F511" s="4">
        <v>325.89999999999998</v>
      </c>
      <c r="G511" s="4">
        <v>326.8</v>
      </c>
      <c r="H511" s="4">
        <v>327.5</v>
      </c>
      <c r="I511" s="4">
        <v>326</v>
      </c>
      <c r="J511" s="4">
        <v>326.7</v>
      </c>
      <c r="K511" s="4">
        <v>327.5</v>
      </c>
      <c r="L511" s="4">
        <v>326.5</v>
      </c>
      <c r="M511" s="4">
        <v>327.7</v>
      </c>
      <c r="N511" s="4">
        <v>328.4</v>
      </c>
    </row>
    <row r="512" spans="1:14" ht="75">
      <c r="A512" s="6" t="s">
        <v>201</v>
      </c>
      <c r="B512" s="8" t="s">
        <v>202</v>
      </c>
      <c r="C512" s="8">
        <v>306.3</v>
      </c>
      <c r="D512" s="5">
        <v>311.39999999999998</v>
      </c>
      <c r="E512" s="5">
        <v>313.60000000000002</v>
      </c>
      <c r="F512" s="5">
        <v>318.89999999999998</v>
      </c>
      <c r="G512" s="5">
        <v>319.39999999999998</v>
      </c>
      <c r="H512" s="5">
        <v>319.89999999999998</v>
      </c>
      <c r="I512" s="5">
        <v>320.5</v>
      </c>
      <c r="J512" s="5">
        <v>320.7</v>
      </c>
      <c r="K512" s="5">
        <v>320.8</v>
      </c>
      <c r="L512" s="5">
        <v>324.8</v>
      </c>
      <c r="M512" s="5">
        <v>324.7</v>
      </c>
      <c r="N512" s="5">
        <v>324.39999999999998</v>
      </c>
    </row>
    <row r="513" spans="1:14" ht="18.75">
      <c r="A513" s="6" t="s">
        <v>203</v>
      </c>
      <c r="B513" s="4"/>
      <c r="C513" s="4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ht="56.25">
      <c r="A514" s="6" t="s">
        <v>204</v>
      </c>
      <c r="B514" s="8" t="s">
        <v>205</v>
      </c>
      <c r="C514" s="8">
        <v>0.06</v>
      </c>
      <c r="D514" s="34">
        <v>6.0999999999999999E-2</v>
      </c>
      <c r="E514" s="34">
        <v>6.0999999999999999E-2</v>
      </c>
      <c r="F514" s="8">
        <v>0.06</v>
      </c>
      <c r="G514" s="8">
        <v>0.06</v>
      </c>
      <c r="H514" s="8">
        <v>0.06</v>
      </c>
      <c r="I514" s="8">
        <v>0.06</v>
      </c>
      <c r="J514" s="8">
        <v>0.06</v>
      </c>
      <c r="K514" s="8">
        <v>0.06</v>
      </c>
      <c r="L514" s="8">
        <v>0.06</v>
      </c>
      <c r="M514" s="8">
        <v>0.06</v>
      </c>
      <c r="N514" s="8">
        <v>0.06</v>
      </c>
    </row>
    <row r="515" spans="1:14" ht="56.25">
      <c r="A515" s="6" t="s">
        <v>206</v>
      </c>
      <c r="B515" s="8" t="s">
        <v>205</v>
      </c>
      <c r="C515" s="8">
        <v>0.221</v>
      </c>
      <c r="D515" s="34">
        <v>0.19700000000000001</v>
      </c>
      <c r="E515" s="34">
        <v>0.187</v>
      </c>
      <c r="F515" s="34">
        <v>0.184</v>
      </c>
      <c r="G515" s="34">
        <v>0.184</v>
      </c>
      <c r="H515" s="34">
        <v>0.184</v>
      </c>
      <c r="I515" s="34">
        <v>0.182</v>
      </c>
      <c r="J515" s="34">
        <v>0.182</v>
      </c>
      <c r="K515" s="34">
        <v>0.182</v>
      </c>
      <c r="L515" s="34">
        <v>0.17899999999999999</v>
      </c>
      <c r="M515" s="34">
        <v>0.17899999999999999</v>
      </c>
      <c r="N515" s="34">
        <v>0.17899999999999999</v>
      </c>
    </row>
    <row r="516" spans="1:14" ht="18.75">
      <c r="A516" s="94" t="s">
        <v>207</v>
      </c>
      <c r="B516" s="49"/>
      <c r="C516" s="49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</row>
    <row r="517" spans="1:14" ht="93.75">
      <c r="A517" s="48" t="s">
        <v>208</v>
      </c>
      <c r="B517" s="59" t="s">
        <v>85</v>
      </c>
      <c r="C517" s="59"/>
      <c r="D517" s="55">
        <v>0.45900000000000002</v>
      </c>
      <c r="E517" s="50">
        <v>0.5</v>
      </c>
      <c r="F517" s="50">
        <v>0.5</v>
      </c>
      <c r="G517" s="50">
        <v>0.5</v>
      </c>
      <c r="H517" s="50">
        <v>0.5</v>
      </c>
      <c r="I517" s="50">
        <v>0.5</v>
      </c>
      <c r="J517" s="50">
        <v>0.5</v>
      </c>
      <c r="K517" s="50">
        <v>0.5</v>
      </c>
      <c r="L517" s="50">
        <v>0.5</v>
      </c>
      <c r="M517" s="50">
        <v>0.5</v>
      </c>
      <c r="N517" s="50">
        <v>0.5</v>
      </c>
    </row>
    <row r="518" spans="1:14" ht="93.75">
      <c r="A518" s="61" t="s">
        <v>209</v>
      </c>
      <c r="B518" s="59" t="s">
        <v>85</v>
      </c>
      <c r="C518" s="59">
        <v>0</v>
      </c>
      <c r="D518" s="50">
        <v>0</v>
      </c>
      <c r="E518" s="50">
        <v>0</v>
      </c>
      <c r="F518" s="50">
        <v>0</v>
      </c>
      <c r="G518" s="50">
        <v>0</v>
      </c>
      <c r="H518" s="50">
        <v>0</v>
      </c>
      <c r="I518" s="50">
        <v>0</v>
      </c>
      <c r="J518" s="50">
        <v>0</v>
      </c>
      <c r="K518" s="50">
        <v>0</v>
      </c>
      <c r="L518" s="50">
        <v>0</v>
      </c>
      <c r="M518" s="50">
        <v>0</v>
      </c>
      <c r="N518" s="50">
        <v>0</v>
      </c>
    </row>
    <row r="519" spans="1:14" ht="93.75">
      <c r="A519" s="48" t="s">
        <v>210</v>
      </c>
      <c r="B519" s="59" t="s">
        <v>85</v>
      </c>
      <c r="C519" s="59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</row>
    <row r="520" spans="1:14" ht="18.75">
      <c r="A520" s="54" t="s">
        <v>139</v>
      </c>
      <c r="B520" s="49"/>
      <c r="C520" s="49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</row>
    <row r="521" spans="1:14" ht="18.75">
      <c r="A521" s="54" t="s">
        <v>140</v>
      </c>
      <c r="B521" s="49" t="s">
        <v>21</v>
      </c>
      <c r="C521" s="49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</row>
    <row r="522" spans="1:14" ht="37.5">
      <c r="A522" s="54" t="s">
        <v>211</v>
      </c>
      <c r="B522" s="49" t="s">
        <v>21</v>
      </c>
      <c r="C522" s="49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</row>
    <row r="523" spans="1:14" ht="18.75">
      <c r="A523" s="54" t="s">
        <v>212</v>
      </c>
      <c r="B523" s="49" t="s">
        <v>21</v>
      </c>
      <c r="C523" s="49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</row>
    <row r="524" spans="1:14" ht="37.5">
      <c r="A524" s="48" t="s">
        <v>215</v>
      </c>
      <c r="B524" s="59" t="s">
        <v>216</v>
      </c>
      <c r="C524" s="59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</row>
    <row r="525" spans="1:14" ht="56.25">
      <c r="A525" s="48" t="s">
        <v>217</v>
      </c>
      <c r="B525" s="59" t="s">
        <v>45</v>
      </c>
      <c r="C525" s="59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</row>
    <row r="526" spans="1:14" ht="18.75">
      <c r="A526" s="48" t="s">
        <v>218</v>
      </c>
      <c r="B526" s="49" t="s">
        <v>219</v>
      </c>
      <c r="C526" s="49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</row>
    <row r="527" spans="1:14" ht="37.5">
      <c r="A527" s="48" t="s">
        <v>220</v>
      </c>
      <c r="B527" s="59" t="s">
        <v>221</v>
      </c>
      <c r="C527" s="59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</row>
  </sheetData>
  <mergeCells count="12">
    <mergeCell ref="A2:N2"/>
    <mergeCell ref="A7:A10"/>
    <mergeCell ref="B7:B10"/>
    <mergeCell ref="C8:C10"/>
    <mergeCell ref="D8:D10"/>
    <mergeCell ref="E8:E10"/>
    <mergeCell ref="F8:H8"/>
    <mergeCell ref="I8:K8"/>
    <mergeCell ref="L8:N8"/>
    <mergeCell ref="A4:N4"/>
    <mergeCell ref="A3:N3"/>
    <mergeCell ref="A5:N5"/>
  </mergeCells>
  <dataValidations count="1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C303:D394 E296:N394 C296:D301 C396:N407">
      <formula1>0</formula1>
      <formula2>9.99999999999999E+132</formula2>
    </dataValidation>
  </dataValidations>
  <pageMargins left="0.19685039370078741" right="0.19685039370078741" top="0.39370078740157483" bottom="0.19685039370078741" header="0" footer="0"/>
  <pageSetup paperSize="9" scale="55" fitToHeight="0" orientation="landscape" r:id="rId1"/>
  <headerFooter alignWithMargins="0"/>
  <rowBreaks count="1" manualBreakCount="1">
    <brk id="41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 исправл</vt:lpstr>
      <vt:lpstr>'форма 2п исправл'!Заголовки_для_печати</vt:lpstr>
      <vt:lpstr>'форма 2п исправл'!Область_печати</vt:lpstr>
    </vt:vector>
  </TitlesOfParts>
  <Company>economy.gov.ru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User</cp:lastModifiedBy>
  <cp:lastPrinted>2017-06-23T05:59:48Z</cp:lastPrinted>
  <dcterms:created xsi:type="dcterms:W3CDTF">2013-05-25T16:45:04Z</dcterms:created>
  <dcterms:modified xsi:type="dcterms:W3CDTF">2017-07-03T10:07:00Z</dcterms:modified>
</cp:coreProperties>
</file>